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000 Comités\Comité des politiques\2022-2023 CP\PRÊT POUR AFFICHAGE\"/>
    </mc:Choice>
  </mc:AlternateContent>
  <xr:revisionPtr revIDLastSave="0" documentId="8_{6889122D-1404-4C55-A0A3-FC671F899ADC}" xr6:coauthVersionLast="47" xr6:coauthVersionMax="47" xr10:uidLastSave="{00000000-0000-0000-0000-000000000000}"/>
  <bookViews>
    <workbookView xWindow="2685" yWindow="2685" windowWidth="57600" windowHeight="15315" xr2:uid="{00000000-000D-0000-FFFF-FFFF00000000}"/>
  </bookViews>
  <sheets>
    <sheet name="Remboursement" sheetId="1" r:id="rId1"/>
    <sheet name="Kilométrage" sheetId="2" r:id="rId2"/>
  </sheets>
  <definedNames>
    <definedName name="_xlnm.Print_Area" localSheetId="0">Remboursement!$A$1:$L$52</definedName>
  </definedNames>
  <calcPr calcId="191028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2" l="1"/>
  <c r="I34" i="2"/>
  <c r="I33" i="2"/>
  <c r="I32" i="2"/>
  <c r="D32" i="2"/>
  <c r="I31" i="2"/>
  <c r="D31" i="2"/>
  <c r="I30" i="2"/>
  <c r="D30" i="2"/>
  <c r="I29" i="2"/>
  <c r="D29" i="2"/>
  <c r="I28" i="2"/>
  <c r="D28" i="2"/>
  <c r="D27" i="2"/>
  <c r="I26" i="2"/>
  <c r="I25" i="2"/>
  <c r="D25" i="2"/>
  <c r="I24" i="2"/>
  <c r="D24" i="2"/>
  <c r="I23" i="2"/>
  <c r="D23" i="2"/>
  <c r="I22" i="2"/>
  <c r="D22" i="2"/>
  <c r="I21" i="2"/>
  <c r="D21" i="2"/>
  <c r="I20" i="2"/>
  <c r="D20" i="2"/>
  <c r="I19" i="2"/>
  <c r="D18" i="2"/>
  <c r="I17" i="2"/>
  <c r="D17" i="2"/>
  <c r="I16" i="2"/>
  <c r="D16" i="2"/>
  <c r="I15" i="2"/>
  <c r="I14" i="2"/>
  <c r="D14" i="2"/>
  <c r="I13" i="2"/>
  <c r="D13" i="2"/>
  <c r="I12" i="2"/>
  <c r="D12" i="2"/>
  <c r="D11" i="2"/>
  <c r="I10" i="2"/>
  <c r="D10" i="2"/>
  <c r="I9" i="2"/>
  <c r="D9" i="2"/>
  <c r="I8" i="2"/>
  <c r="I7" i="2"/>
  <c r="D7" i="2"/>
  <c r="I6" i="2"/>
  <c r="D6" i="2"/>
  <c r="I5" i="2"/>
  <c r="D5" i="2"/>
  <c r="L25" i="1" l="1"/>
  <c r="L24" i="1"/>
  <c r="L23" i="1"/>
  <c r="L22" i="1"/>
  <c r="L21" i="1"/>
  <c r="L20" i="1"/>
  <c r="L19" i="1"/>
  <c r="L18" i="1"/>
  <c r="I37" i="1" l="1"/>
  <c r="L40" i="1"/>
  <c r="L35" i="1"/>
  <c r="L36" i="1"/>
  <c r="L38" i="1"/>
  <c r="L33" i="1"/>
  <c r="L30" i="1"/>
  <c r="L29" i="1"/>
  <c r="K5" i="1"/>
  <c r="I30" i="1"/>
  <c r="I29" i="1"/>
  <c r="I28" i="1"/>
  <c r="I27" i="1"/>
  <c r="A46" i="1"/>
  <c r="K25" i="1"/>
  <c r="K24" i="1"/>
  <c r="K23" i="1"/>
  <c r="K22" i="1"/>
  <c r="I40" i="1"/>
  <c r="I39" i="1"/>
  <c r="I38" i="1"/>
  <c r="I36" i="1"/>
  <c r="I35" i="1"/>
  <c r="I34" i="1"/>
  <c r="I33" i="1"/>
  <c r="I32" i="1"/>
  <c r="K37" i="1" l="1"/>
  <c r="L37" i="1" s="1"/>
  <c r="K27" i="1"/>
  <c r="L27" i="1" s="1"/>
  <c r="I41" i="1"/>
  <c r="K29" i="1"/>
  <c r="K19" i="1"/>
  <c r="K20" i="1"/>
  <c r="K21" i="1"/>
  <c r="K28" i="1"/>
  <c r="L28" i="1" s="1"/>
  <c r="K30" i="1"/>
  <c r="K32" i="1"/>
  <c r="L32" i="1" s="1"/>
  <c r="K33" i="1"/>
  <c r="K34" i="1"/>
  <c r="L34" i="1" s="1"/>
  <c r="K35" i="1"/>
  <c r="K36" i="1"/>
  <c r="K38" i="1"/>
  <c r="K39" i="1"/>
  <c r="L39" i="1" s="1"/>
  <c r="K40" i="1"/>
  <c r="K16" i="1"/>
  <c r="L16" i="1" s="1"/>
  <c r="K17" i="1"/>
  <c r="L17" i="1" s="1"/>
  <c r="K18" i="1"/>
  <c r="K41" i="1" l="1"/>
  <c r="L41" i="1" l="1"/>
  <c r="L4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cjeanpierre</author>
  </authors>
  <commentList>
    <comment ref="D14" authorId="0" shapeId="0" xr:uid="{00000000-0006-0000-0000-000001000000}">
      <text>
        <r>
          <rPr>
            <b/>
            <sz val="8"/>
            <color indexed="39"/>
            <rFont val="Tahoma"/>
            <family val="2"/>
          </rPr>
          <t xml:space="preserve">
Décrire le type de dépense (hébergement, utilisation de la voiture personnelle, repas…)
</t>
        </r>
      </text>
    </comment>
    <comment ref="G14" authorId="0" shapeId="0" xr:uid="{00000000-0006-0000-0000-000002000000}">
      <text>
        <r>
          <rPr>
            <b/>
            <sz val="8"/>
            <color indexed="39"/>
            <rFont val="Tahoma"/>
            <family val="2"/>
          </rPr>
          <t xml:space="preserve">
Le code budgétaire vous est normalement indiqué sur la confirmation de déplacement ou fourni par la personne responsable du projet.
</t>
        </r>
      </text>
    </comment>
    <comment ref="I16" authorId="0" shapeId="0" xr:uid="{00000000-0006-0000-0000-000003000000}">
      <text>
        <r>
          <rPr>
            <b/>
            <sz val="8"/>
            <color indexed="39"/>
            <rFont val="Tahoma"/>
            <family val="2"/>
          </rPr>
          <t xml:space="preserve">
Inscrire le montant de TVH (HST) indiqué sur le reçu.</t>
        </r>
      </text>
    </comment>
  </commentList>
</comments>
</file>

<file path=xl/sharedStrings.xml><?xml version="1.0" encoding="utf-8"?>
<sst xmlns="http://schemas.openxmlformats.org/spreadsheetml/2006/main" count="165" uniqueCount="64">
  <si>
    <t>DEMANDE DE REMBOURSEMENT DES DÉPENSES</t>
  </si>
  <si>
    <t>DE DÉPLACEMENT - CONSEILLERS SCOLAIRES</t>
  </si>
  <si>
    <t>Conseille(ère)</t>
  </si>
  <si>
    <t>Adresse :</t>
  </si>
  <si>
    <t xml:space="preserve">Remboursable par un autre organisme :   </t>
  </si>
  <si>
    <t>Organisme :</t>
  </si>
  <si>
    <t>École / Service :</t>
  </si>
  <si>
    <r>
      <t>Raison du 
déplacement</t>
    </r>
    <r>
      <rPr>
        <b/>
        <sz val="10"/>
        <rFont val="Arial"/>
        <family val="2"/>
      </rPr>
      <t> :</t>
    </r>
  </si>
  <si>
    <t>Territoire :</t>
  </si>
  <si>
    <t>À l'attention de :</t>
  </si>
  <si>
    <t>Item No.</t>
  </si>
  <si>
    <t>Date
jj/mm/aa</t>
  </si>
  <si>
    <t>Description de la dépense</t>
  </si>
  <si>
    <t>Code budgétaire</t>
  </si>
  <si>
    <t>Total de la facture</t>
  </si>
  <si>
    <t>TVH</t>
  </si>
  <si>
    <t>Total avant TVH</t>
  </si>
  <si>
    <t>Total</t>
  </si>
  <si>
    <r>
      <t>Section A : Avec reçus</t>
    </r>
    <r>
      <rPr>
        <b/>
        <sz val="10"/>
        <rFont val="Arial"/>
        <family val="2"/>
      </rPr>
      <t xml:space="preserve"> (hôtel, téléphone,stationnement et repas …)</t>
    </r>
  </si>
  <si>
    <t># 1</t>
  </si>
  <si>
    <t># 2</t>
  </si>
  <si>
    <t># 3</t>
  </si>
  <si>
    <t># 4</t>
  </si>
  <si>
    <t># 5</t>
  </si>
  <si>
    <t># 6</t>
  </si>
  <si>
    <t># 7</t>
  </si>
  <si>
    <t># 8</t>
  </si>
  <si>
    <t># 9</t>
  </si>
  <si>
    <t># 10</t>
  </si>
  <si>
    <r>
      <t xml:space="preserve">Section B : Avec reçus </t>
    </r>
    <r>
      <rPr>
        <b/>
        <sz val="10"/>
        <rFont val="Arial"/>
        <family val="2"/>
      </rPr>
      <t>(lorsque la TVH n'est pas identifiée séparément comme un reçu de taxi)</t>
    </r>
  </si>
  <si>
    <t># 11</t>
  </si>
  <si>
    <t># 12</t>
  </si>
  <si>
    <t># 13</t>
  </si>
  <si>
    <t># 14</t>
  </si>
  <si>
    <r>
      <t xml:space="preserve">Section C : Sans reçus </t>
    </r>
    <r>
      <rPr>
        <b/>
        <sz val="10"/>
        <rFont val="Arial"/>
        <family val="2"/>
      </rPr>
      <t>(kilométrage, per diem …)</t>
    </r>
  </si>
  <si>
    <t xml:space="preserve">Sous-Total : </t>
  </si>
  <si>
    <t xml:space="preserve">Avance de fonds : </t>
  </si>
  <si>
    <t xml:space="preserve">TOTAL À REMBOURSER : </t>
  </si>
  <si>
    <t xml:space="preserve">Procédure :
</t>
  </si>
  <si>
    <t>Signature - Conseiller (ère)</t>
  </si>
  <si>
    <t>→ Les cellules en surbrillance (en gris) sont protégées.</t>
  </si>
  <si>
    <t>→ Utiliser le tableau de kilométrage pour déterminer le montant 
     alloué à votre déplacement et inscrire le montant dans la section C.</t>
  </si>
  <si>
    <t>Date</t>
  </si>
  <si>
    <t>→ Chaque reçu doit être numéroté et entré individuellement.</t>
  </si>
  <si>
    <t>→ Pour réclamer les pourboires, svp inclure le reçu de la transaction
     bancaire ainsi que le reçu détaillé.</t>
  </si>
  <si>
    <t>Signature de la personne autorisée</t>
  </si>
  <si>
    <t>→ Inscrire le montant de TVH(HST) indiqué sur le reçu dans la section A.</t>
  </si>
  <si>
    <t>→ Soumettre les pièces justificatives originales car les copies et 
     télécopies ne seront pas acceptées.</t>
  </si>
  <si>
    <t>→ Coller les pièces justificatives sur du papier 8½ X 11.</t>
  </si>
  <si>
    <t>TAUX KILOMÉTRIQUE</t>
  </si>
  <si>
    <t>ORIGINE</t>
  </si>
  <si>
    <t>DESTINATION</t>
  </si>
  <si>
    <t>KM ALLER-RETOUR</t>
  </si>
  <si>
    <t>$</t>
  </si>
  <si>
    <t>Dryden</t>
  </si>
  <si>
    <t>Ignace</t>
  </si>
  <si>
    <t>Nakina</t>
  </si>
  <si>
    <t>Geraldton</t>
  </si>
  <si>
    <t>Thunder Bay</t>
  </si>
  <si>
    <t>Longlac</t>
  </si>
  <si>
    <t>Red Lake</t>
  </si>
  <si>
    <t>Marathon</t>
  </si>
  <si>
    <t>Terrace Bay</t>
  </si>
  <si>
    <t>Kilométrage selon MapQuest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</si>
</sst>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$&quot;_);\(#,##0.00\ &quot;$&quot;\)"/>
    <numFmt numFmtId="164" formatCode="_-* #,##0.00\ _$_-;_-* #,##0.00\ _$\-;_-* &quot;-&quot;??\ _$_-;_-@_-"/>
    <numFmt numFmtId="165" formatCode="_ * #,##0_)\ _$_ ;_ * \(#,##0\)\ _$_ ;_ * &quot;-&quot;??_)\ _$_ ;_ @_ "/>
    <numFmt numFmtId="166" formatCode="#,##0.00\ &quot;$&quot;"/>
    <numFmt numFmtId="167" formatCode="[$-F800]dddd\,\ mmmm\ dd\,\ yyyy"/>
  </numFmts>
  <fonts count="28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5"/>
      <name val="Arial"/>
      <family val="2"/>
    </font>
    <font>
      <sz val="8"/>
      <color indexed="8"/>
      <name val="Arial"/>
      <family val="2"/>
    </font>
    <font>
      <sz val="8"/>
      <color indexed="48"/>
      <name val="Arial"/>
      <family val="2"/>
    </font>
    <font>
      <sz val="8"/>
      <color indexed="10"/>
      <name val="Arial"/>
      <family val="2"/>
    </font>
    <font>
      <b/>
      <sz val="14"/>
      <name val="Lithograph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24"/>
      <color theme="0" tint="-0.249977111117893"/>
      <name val="Arial"/>
      <family val="2"/>
    </font>
    <font>
      <sz val="22"/>
      <name val="Arial"/>
      <family val="2"/>
    </font>
    <font>
      <b/>
      <u/>
      <sz val="11"/>
      <name val="Arial"/>
      <family val="2"/>
    </font>
    <font>
      <sz val="16"/>
      <name val="Arial"/>
      <family val="2"/>
    </font>
    <font>
      <b/>
      <sz val="16"/>
      <name val="Lithograph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color indexed="39"/>
      <name val="Tahoma"/>
      <family val="2"/>
    </font>
    <font>
      <i/>
      <sz val="11"/>
      <name val="Arial"/>
      <family val="2"/>
    </font>
    <font>
      <b/>
      <sz val="1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6F8B6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rgb="FF7030A0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8">
    <xf numFmtId="0" fontId="0" fillId="0" borderId="0" xfId="0"/>
    <xf numFmtId="0" fontId="5" fillId="2" borderId="0" xfId="0" applyFont="1" applyFill="1"/>
    <xf numFmtId="0" fontId="6" fillId="2" borderId="0" xfId="0" applyFont="1" applyFill="1" applyAlignment="1">
      <alignment horizontal="center" vertical="center" wrapText="1"/>
    </xf>
    <xf numFmtId="39" fontId="3" fillId="2" borderId="0" xfId="0" applyNumberFormat="1" applyFont="1" applyFill="1" applyAlignment="1">
      <alignment horizontal="right" vertic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 indent="1"/>
    </xf>
    <xf numFmtId="165" fontId="7" fillId="0" borderId="1" xfId="2" applyNumberFormat="1" applyFont="1" applyBorder="1" applyAlignment="1">
      <alignment horizontal="center"/>
    </xf>
    <xf numFmtId="1" fontId="7" fillId="0" borderId="7" xfId="2" applyNumberFormat="1" applyFont="1" applyFill="1" applyBorder="1" applyAlignment="1">
      <alignment horizontal="center"/>
    </xf>
    <xf numFmtId="0" fontId="10" fillId="0" borderId="3" xfId="0" applyFont="1" applyBorder="1" applyAlignment="1">
      <alignment horizontal="left" indent="1"/>
    </xf>
    <xf numFmtId="0" fontId="10" fillId="0" borderId="0" xfId="0" applyFont="1" applyAlignment="1">
      <alignment horizontal="left" indent="1"/>
    </xf>
    <xf numFmtId="165" fontId="11" fillId="0" borderId="0" xfId="2" applyNumberFormat="1" applyFont="1" applyBorder="1"/>
    <xf numFmtId="7" fontId="10" fillId="2" borderId="8" xfId="2" applyNumberFormat="1" applyFont="1" applyFill="1" applyBorder="1" applyAlignment="1">
      <alignment horizontal="right"/>
    </xf>
    <xf numFmtId="7" fontId="10" fillId="0" borderId="8" xfId="2" applyNumberFormat="1" applyFont="1" applyFill="1" applyBorder="1" applyAlignment="1">
      <alignment horizontal="right"/>
    </xf>
    <xf numFmtId="0" fontId="12" fillId="0" borderId="0" xfId="0" applyFont="1" applyAlignment="1">
      <alignment horizontal="left" indent="1"/>
    </xf>
    <xf numFmtId="165" fontId="12" fillId="0" borderId="0" xfId="2" applyNumberFormat="1" applyFont="1" applyBorder="1"/>
    <xf numFmtId="166" fontId="12" fillId="0" borderId="0" xfId="2" applyNumberFormat="1" applyFont="1" applyFill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left" vertical="center"/>
    </xf>
    <xf numFmtId="0" fontId="13" fillId="2" borderId="0" xfId="0" applyFont="1" applyFill="1" applyAlignment="1">
      <alignment horizontal="right" wrapText="1"/>
    </xf>
    <xf numFmtId="0" fontId="5" fillId="0" borderId="0" xfId="0" applyFont="1"/>
    <xf numFmtId="0" fontId="3" fillId="0" borderId="0" xfId="0" applyFont="1" applyAlignment="1" applyProtection="1">
      <alignment horizontal="center"/>
      <protection locked="0"/>
    </xf>
    <xf numFmtId="7" fontId="3" fillId="0" borderId="4" xfId="1" applyNumberFormat="1" applyFont="1" applyFill="1" applyBorder="1" applyAlignment="1" applyProtection="1">
      <alignment vertical="center"/>
    </xf>
    <xf numFmtId="0" fontId="15" fillId="0" borderId="0" xfId="0" applyFont="1" applyAlignment="1">
      <alignment vertical="center"/>
    </xf>
    <xf numFmtId="7" fontId="6" fillId="0" borderId="0" xfId="0" applyNumberFormat="1" applyFont="1" applyAlignment="1">
      <alignment horizontal="left"/>
    </xf>
    <xf numFmtId="0" fontId="18" fillId="2" borderId="0" xfId="0" applyFont="1" applyFill="1"/>
    <xf numFmtId="0" fontId="3" fillId="0" borderId="9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20" fillId="2" borderId="0" xfId="0" applyFont="1" applyFill="1"/>
    <xf numFmtId="0" fontId="21" fillId="2" borderId="0" xfId="0" applyFont="1" applyFill="1" applyAlignment="1">
      <alignment horizontal="right" wrapText="1"/>
    </xf>
    <xf numFmtId="0" fontId="21" fillId="2" borderId="0" xfId="0" applyFont="1" applyFill="1" applyAlignment="1">
      <alignment horizontal="right" vertical="center"/>
    </xf>
    <xf numFmtId="0" fontId="22" fillId="2" borderId="0" xfId="0" applyFont="1" applyFill="1" applyAlignment="1">
      <alignment horizontal="right" vertical="top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right" vertical="center"/>
    </xf>
    <xf numFmtId="0" fontId="15" fillId="0" borderId="0" xfId="0" applyFont="1" applyAlignment="1">
      <alignment horizontal="left"/>
    </xf>
    <xf numFmtId="0" fontId="12" fillId="0" borderId="1" xfId="0" applyFont="1" applyBorder="1" applyAlignment="1">
      <alignment horizontal="left" indent="1"/>
    </xf>
    <xf numFmtId="0" fontId="8" fillId="3" borderId="0" xfId="0" applyFont="1" applyFill="1" applyAlignment="1">
      <alignment horizontal="left" indent="1"/>
    </xf>
    <xf numFmtId="0" fontId="10" fillId="4" borderId="3" xfId="0" applyFont="1" applyFill="1" applyBorder="1" applyAlignment="1">
      <alignment horizontal="left" indent="1"/>
    </xf>
    <xf numFmtId="0" fontId="10" fillId="4" borderId="0" xfId="0" applyFont="1" applyFill="1" applyAlignment="1">
      <alignment horizontal="left" indent="1"/>
    </xf>
    <xf numFmtId="165" fontId="11" fillId="4" borderId="0" xfId="2" applyNumberFormat="1" applyFont="1" applyFill="1" applyBorder="1"/>
    <xf numFmtId="7" fontId="10" fillId="4" borderId="8" xfId="2" applyNumberFormat="1" applyFont="1" applyFill="1" applyBorder="1" applyAlignment="1">
      <alignment horizontal="right"/>
    </xf>
    <xf numFmtId="0" fontId="10" fillId="4" borderId="35" xfId="0" applyFont="1" applyFill="1" applyBorder="1" applyAlignment="1">
      <alignment horizontal="left" indent="1"/>
    </xf>
    <xf numFmtId="0" fontId="10" fillId="4" borderId="36" xfId="0" applyFont="1" applyFill="1" applyBorder="1" applyAlignment="1">
      <alignment horizontal="left" indent="1"/>
    </xf>
    <xf numFmtId="165" fontId="11" fillId="4" borderId="36" xfId="2" applyNumberFormat="1" applyFont="1" applyFill="1" applyBorder="1"/>
    <xf numFmtId="7" fontId="10" fillId="4" borderId="33" xfId="2" applyNumberFormat="1" applyFont="1" applyFill="1" applyBorder="1" applyAlignment="1">
      <alignment horizontal="right"/>
    </xf>
    <xf numFmtId="0" fontId="10" fillId="5" borderId="3" xfId="0" applyFont="1" applyFill="1" applyBorder="1" applyAlignment="1">
      <alignment horizontal="left" indent="1"/>
    </xf>
    <xf numFmtId="0" fontId="10" fillId="5" borderId="0" xfId="0" applyFont="1" applyFill="1" applyAlignment="1">
      <alignment horizontal="left" indent="1"/>
    </xf>
    <xf numFmtId="165" fontId="11" fillId="5" borderId="0" xfId="2" applyNumberFormat="1" applyFont="1" applyFill="1" applyBorder="1"/>
    <xf numFmtId="7" fontId="10" fillId="5" borderId="8" xfId="2" applyNumberFormat="1" applyFont="1" applyFill="1" applyBorder="1" applyAlignment="1">
      <alignment horizontal="right"/>
    </xf>
    <xf numFmtId="0" fontId="10" fillId="5" borderId="35" xfId="0" applyFont="1" applyFill="1" applyBorder="1" applyAlignment="1">
      <alignment horizontal="left" indent="1"/>
    </xf>
    <xf numFmtId="0" fontId="10" fillId="5" borderId="36" xfId="0" applyFont="1" applyFill="1" applyBorder="1" applyAlignment="1">
      <alignment horizontal="left" indent="1"/>
    </xf>
    <xf numFmtId="165" fontId="11" fillId="5" borderId="36" xfId="2" applyNumberFormat="1" applyFont="1" applyFill="1" applyBorder="1"/>
    <xf numFmtId="7" fontId="10" fillId="5" borderId="33" xfId="2" applyNumberFormat="1" applyFont="1" applyFill="1" applyBorder="1" applyAlignment="1">
      <alignment horizontal="right"/>
    </xf>
    <xf numFmtId="165" fontId="7" fillId="6" borderId="9" xfId="2" applyNumberFormat="1" applyFont="1" applyFill="1" applyBorder="1" applyAlignment="1">
      <alignment horizontal="center" vertical="center" wrapText="1"/>
    </xf>
    <xf numFmtId="165" fontId="7" fillId="6" borderId="6" xfId="2" applyNumberFormat="1" applyFont="1" applyFill="1" applyBorder="1" applyAlignment="1">
      <alignment horizontal="center" vertical="center" wrapText="1"/>
    </xf>
    <xf numFmtId="165" fontId="7" fillId="6" borderId="5" xfId="2" applyNumberFormat="1" applyFont="1" applyFill="1" applyBorder="1" applyAlignment="1">
      <alignment horizontal="center" vertical="center" wrapText="1"/>
    </xf>
    <xf numFmtId="1" fontId="7" fillId="6" borderId="7" xfId="2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7" fontId="3" fillId="4" borderId="4" xfId="0" applyNumberFormat="1" applyFont="1" applyFill="1" applyBorder="1" applyAlignment="1">
      <alignment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15" fillId="0" borderId="0" xfId="0" applyFont="1" applyAlignment="1">
      <alignment horizontal="left" indent="5"/>
    </xf>
    <xf numFmtId="0" fontId="15" fillId="0" borderId="0" xfId="0" applyFont="1" applyAlignment="1">
      <alignment horizontal="left" vertical="center" indent="5"/>
    </xf>
    <xf numFmtId="0" fontId="9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>
      <alignment horizontal="left"/>
    </xf>
    <xf numFmtId="0" fontId="19" fillId="2" borderId="0" xfId="0" applyFont="1" applyFill="1" applyAlignment="1">
      <alignment horizontal="left" indent="6"/>
    </xf>
    <xf numFmtId="49" fontId="1" fillId="2" borderId="24" xfId="0" applyNumberFormat="1" applyFont="1" applyFill="1" applyBorder="1" applyAlignment="1">
      <alignment horizontal="center"/>
    </xf>
    <xf numFmtId="0" fontId="27" fillId="7" borderId="9" xfId="0" applyFont="1" applyFill="1" applyBorder="1" applyAlignment="1">
      <alignment horizontal="centerContinuous" vertical="center" wrapText="1"/>
    </xf>
    <xf numFmtId="0" fontId="27" fillId="7" borderId="5" xfId="0" applyFont="1" applyFill="1" applyBorder="1" applyAlignment="1">
      <alignment horizontal="centerContinuous" vertical="center" wrapText="1"/>
    </xf>
    <xf numFmtId="2" fontId="27" fillId="7" borderId="4" xfId="2" applyNumberFormat="1" applyFont="1" applyFill="1" applyBorder="1"/>
    <xf numFmtId="0" fontId="3" fillId="0" borderId="29" xfId="0" applyFont="1" applyBorder="1" applyAlignment="1">
      <alignment horizontal="center" vertical="center" wrapText="1"/>
    </xf>
    <xf numFmtId="49" fontId="1" fillId="2" borderId="15" xfId="0" applyNumberFormat="1" applyFont="1" applyFill="1" applyBorder="1" applyProtection="1">
      <protection locked="0"/>
    </xf>
    <xf numFmtId="49" fontId="1" fillId="2" borderId="30" xfId="0" applyNumberFormat="1" applyFont="1" applyFill="1" applyBorder="1" applyProtection="1">
      <protection locked="0"/>
    </xf>
    <xf numFmtId="0" fontId="16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39" fontId="1" fillId="0" borderId="0" xfId="1" applyNumberFormat="1" applyFont="1" applyFill="1" applyBorder="1" applyAlignment="1" applyProtection="1">
      <alignment horizontal="center"/>
    </xf>
    <xf numFmtId="49" fontId="1" fillId="2" borderId="14" xfId="0" applyNumberFormat="1" applyFont="1" applyFill="1" applyBorder="1" applyAlignment="1">
      <alignment horizontal="center"/>
    </xf>
    <xf numFmtId="49" fontId="1" fillId="2" borderId="16" xfId="0" applyNumberFormat="1" applyFont="1" applyFill="1" applyBorder="1" applyProtection="1">
      <protection locked="0"/>
    </xf>
    <xf numFmtId="7" fontId="1" fillId="2" borderId="14" xfId="1" applyNumberFormat="1" applyFont="1" applyFill="1" applyBorder="1" applyAlignment="1" applyProtection="1">
      <protection locked="0"/>
    </xf>
    <xf numFmtId="7" fontId="1" fillId="4" borderId="16" xfId="1" applyNumberFormat="1" applyFont="1" applyFill="1" applyBorder="1" applyAlignment="1" applyProtection="1">
      <alignment horizontal="right"/>
    </xf>
    <xf numFmtId="7" fontId="1" fillId="4" borderId="17" xfId="1" applyNumberFormat="1" applyFont="1" applyFill="1" applyBorder="1" applyAlignment="1" applyProtection="1"/>
    <xf numFmtId="49" fontId="1" fillId="2" borderId="10" xfId="0" applyNumberFormat="1" applyFont="1" applyFill="1" applyBorder="1" applyProtection="1">
      <protection locked="0"/>
    </xf>
    <xf numFmtId="7" fontId="1" fillId="2" borderId="24" xfId="1" applyNumberFormat="1" applyFont="1" applyFill="1" applyBorder="1" applyAlignment="1" applyProtection="1">
      <protection locked="0"/>
    </xf>
    <xf numFmtId="7" fontId="1" fillId="4" borderId="10" xfId="1" applyNumberFormat="1" applyFont="1" applyFill="1" applyBorder="1" applyAlignment="1" applyProtection="1">
      <alignment horizontal="right"/>
    </xf>
    <xf numFmtId="7" fontId="1" fillId="4" borderId="11" xfId="1" applyNumberFormat="1" applyFont="1" applyFill="1" applyBorder="1" applyAlignment="1" applyProtection="1"/>
    <xf numFmtId="49" fontId="1" fillId="2" borderId="32" xfId="0" applyNumberFormat="1" applyFont="1" applyFill="1" applyBorder="1" applyAlignment="1">
      <alignment horizontal="center"/>
    </xf>
    <xf numFmtId="49" fontId="1" fillId="2" borderId="31" xfId="0" applyNumberFormat="1" applyFont="1" applyFill="1" applyBorder="1" applyProtection="1">
      <protection locked="0"/>
    </xf>
    <xf numFmtId="49" fontId="1" fillId="2" borderId="12" xfId="0" applyNumberFormat="1" applyFont="1" applyFill="1" applyBorder="1" applyProtection="1">
      <protection locked="0"/>
    </xf>
    <xf numFmtId="7" fontId="1" fillId="2" borderId="32" xfId="1" applyNumberFormat="1" applyFont="1" applyFill="1" applyBorder="1" applyAlignment="1" applyProtection="1">
      <protection locked="0"/>
    </xf>
    <xf numFmtId="7" fontId="1" fillId="4" borderId="12" xfId="1" applyNumberFormat="1" applyFont="1" applyFill="1" applyBorder="1" applyAlignment="1" applyProtection="1">
      <alignment horizontal="right"/>
    </xf>
    <xf numFmtId="7" fontId="1" fillId="4" borderId="18" xfId="1" applyNumberFormat="1" applyFont="1" applyFill="1" applyBorder="1" applyAlignment="1" applyProtection="1"/>
    <xf numFmtId="7" fontId="1" fillId="4" borderId="33" xfId="1" applyNumberFormat="1" applyFont="1" applyFill="1" applyBorder="1" applyAlignment="1" applyProtection="1">
      <alignment vertical="center"/>
    </xf>
    <xf numFmtId="39" fontId="1" fillId="2" borderId="0" xfId="1" applyNumberFormat="1" applyFont="1" applyFill="1" applyBorder="1" applyAlignment="1" applyProtection="1">
      <alignment horizontal="center"/>
    </xf>
    <xf numFmtId="0" fontId="1" fillId="2" borderId="0" xfId="0" applyFont="1" applyFill="1" applyAlignment="1">
      <alignment vertical="top"/>
    </xf>
    <xf numFmtId="7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7" fontId="1" fillId="4" borderId="9" xfId="1" applyNumberFormat="1" applyFont="1" applyFill="1" applyBorder="1" applyAlignment="1" applyProtection="1">
      <alignment vertical="center"/>
    </xf>
    <xf numFmtId="0" fontId="0" fillId="4" borderId="22" xfId="0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39" fontId="1" fillId="4" borderId="34" xfId="1" applyNumberFormat="1" applyFont="1" applyFill="1" applyBorder="1" applyAlignment="1" applyProtection="1">
      <alignment horizontal="center"/>
    </xf>
    <xf numFmtId="39" fontId="1" fillId="4" borderId="20" xfId="1" applyNumberFormat="1" applyFont="1" applyFill="1" applyBorder="1" applyAlignment="1" applyProtection="1">
      <alignment horizontal="center"/>
    </xf>
    <xf numFmtId="39" fontId="1" fillId="4" borderId="32" xfId="1" applyNumberFormat="1" applyFont="1" applyFill="1" applyBorder="1" applyAlignment="1" applyProtection="1">
      <alignment horizontal="center"/>
    </xf>
    <xf numFmtId="39" fontId="1" fillId="4" borderId="27" xfId="1" applyNumberFormat="1" applyFont="1" applyFill="1" applyBorder="1" applyAlignment="1" applyProtection="1">
      <alignment horizontal="center"/>
    </xf>
    <xf numFmtId="0" fontId="1" fillId="2" borderId="0" xfId="0" applyFont="1" applyFill="1" applyAlignment="1"/>
    <xf numFmtId="49" fontId="23" fillId="2" borderId="5" xfId="0" applyNumberFormat="1" applyFont="1" applyFill="1" applyBorder="1" applyAlignment="1">
      <alignment horizontal="left"/>
    </xf>
    <xf numFmtId="0" fontId="24" fillId="0" borderId="5" xfId="0" applyFont="1" applyBorder="1" applyAlignment="1">
      <alignment horizontal="left"/>
    </xf>
    <xf numFmtId="49" fontId="1" fillId="2" borderId="24" xfId="0" applyNumberFormat="1" applyFont="1" applyFill="1" applyBorder="1" applyAlignment="1" applyProtection="1">
      <alignment horizontal="center"/>
      <protection locked="0"/>
    </xf>
    <xf numFmtId="49" fontId="1" fillId="2" borderId="25" xfId="0" applyNumberFormat="1" applyFont="1" applyFill="1" applyBorder="1" applyAlignment="1" applyProtection="1">
      <alignment horizontal="center"/>
      <protection locked="0"/>
    </xf>
    <xf numFmtId="0" fontId="9" fillId="0" borderId="9" xfId="0" applyFont="1" applyBorder="1" applyAlignment="1">
      <alignment horizontal="center" vertical="center"/>
    </xf>
    <xf numFmtId="0" fontId="0" fillId="0" borderId="22" xfId="0" applyBorder="1" applyAlignment="1"/>
    <xf numFmtId="0" fontId="1" fillId="2" borderId="13" xfId="0" applyFont="1" applyFill="1" applyBorder="1" applyAlignment="1"/>
    <xf numFmtId="0" fontId="0" fillId="0" borderId="13" xfId="0" applyBorder="1" applyAlignment="1"/>
    <xf numFmtId="0" fontId="17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4" fillId="2" borderId="13" xfId="0" applyFont="1" applyFill="1" applyBorder="1" applyAlignment="1" applyProtection="1">
      <alignment horizontal="center"/>
      <protection locked="0"/>
    </xf>
    <xf numFmtId="0" fontId="16" fillId="2" borderId="19" xfId="0" applyFont="1" applyFill="1" applyBorder="1" applyAlignment="1" applyProtection="1">
      <alignment horizontal="center" wrapText="1"/>
      <protection locked="0"/>
    </xf>
    <xf numFmtId="0" fontId="16" fillId="2" borderId="19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7" fontId="1" fillId="2" borderId="24" xfId="1" applyNumberFormat="1" applyFont="1" applyFill="1" applyBorder="1" applyAlignment="1" applyProtection="1">
      <protection locked="0"/>
    </xf>
    <xf numFmtId="0" fontId="0" fillId="0" borderId="25" xfId="0" applyBorder="1" applyAlignment="1"/>
    <xf numFmtId="7" fontId="1" fillId="2" borderId="14" xfId="1" applyNumberFormat="1" applyFont="1" applyFill="1" applyBorder="1" applyAlignment="1" applyProtection="1">
      <protection locked="0"/>
    </xf>
    <xf numFmtId="0" fontId="0" fillId="0" borderId="26" xfId="0" applyBorder="1" applyAlignment="1"/>
    <xf numFmtId="0" fontId="3" fillId="0" borderId="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39" fontId="1" fillId="4" borderId="14" xfId="1" applyNumberFormat="1" applyFont="1" applyFill="1" applyBorder="1" applyAlignment="1" applyProtection="1">
      <alignment horizontal="center"/>
    </xf>
    <xf numFmtId="39" fontId="1" fillId="4" borderId="26" xfId="1" applyNumberFormat="1" applyFont="1" applyFill="1" applyBorder="1" applyAlignment="1" applyProtection="1">
      <alignment horizontal="center"/>
    </xf>
    <xf numFmtId="0" fontId="15" fillId="2" borderId="21" xfId="0" applyFont="1" applyFill="1" applyBorder="1" applyAlignment="1">
      <alignment horizontal="center" vertical="top" wrapText="1"/>
    </xf>
    <xf numFmtId="0" fontId="0" fillId="0" borderId="21" xfId="0" applyBorder="1" applyAlignment="1">
      <alignment wrapText="1"/>
    </xf>
    <xf numFmtId="0" fontId="1" fillId="2" borderId="0" xfId="0" applyFont="1" applyFill="1" applyAlignment="1">
      <alignment horizontal="center"/>
    </xf>
    <xf numFmtId="49" fontId="1" fillId="2" borderId="32" xfId="0" applyNumberFormat="1" applyFont="1" applyFill="1" applyBorder="1" applyAlignment="1" applyProtection="1">
      <alignment horizontal="center"/>
      <protection locked="0"/>
    </xf>
    <xf numFmtId="49" fontId="1" fillId="2" borderId="27" xfId="0" applyNumberFormat="1" applyFont="1" applyFill="1" applyBorder="1" applyAlignment="1" applyProtection="1">
      <alignment horizontal="center"/>
      <protection locked="0"/>
    </xf>
    <xf numFmtId="49" fontId="1" fillId="2" borderId="24" xfId="0" applyNumberFormat="1" applyFont="1" applyFill="1" applyBorder="1" applyAlignment="1" applyProtection="1">
      <alignment horizontal="center" wrapText="1"/>
      <protection locked="0"/>
    </xf>
    <xf numFmtId="49" fontId="1" fillId="2" borderId="14" xfId="0" applyNumberFormat="1" applyFont="1" applyFill="1" applyBorder="1" applyAlignment="1" applyProtection="1">
      <alignment horizontal="center"/>
      <protection locked="0"/>
    </xf>
    <xf numFmtId="49" fontId="1" fillId="2" borderId="26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left"/>
    </xf>
    <xf numFmtId="0" fontId="15" fillId="2" borderId="21" xfId="0" applyFont="1" applyFill="1" applyBorder="1" applyAlignment="1">
      <alignment horizontal="center" vertical="top"/>
    </xf>
    <xf numFmtId="0" fontId="0" fillId="0" borderId="21" xfId="0" applyBorder="1" applyAlignment="1">
      <alignment vertical="top"/>
    </xf>
    <xf numFmtId="7" fontId="1" fillId="2" borderId="32" xfId="1" applyNumberFormat="1" applyFont="1" applyFill="1" applyBorder="1" applyAlignment="1" applyProtection="1">
      <protection locked="0"/>
    </xf>
    <xf numFmtId="0" fontId="0" fillId="0" borderId="27" xfId="0" applyBorder="1" applyAlignment="1"/>
    <xf numFmtId="39" fontId="1" fillId="4" borderId="2" xfId="1" applyNumberFormat="1" applyFont="1" applyFill="1" applyBorder="1" applyAlignment="1" applyProtection="1">
      <alignment horizontal="center"/>
    </xf>
    <xf numFmtId="39" fontId="1" fillId="4" borderId="23" xfId="1" applyNumberFormat="1" applyFont="1" applyFill="1" applyBorder="1" applyAlignment="1" applyProtection="1">
      <alignment horizontal="center"/>
    </xf>
    <xf numFmtId="0" fontId="0" fillId="0" borderId="0" xfId="0" applyAlignment="1"/>
    <xf numFmtId="167" fontId="26" fillId="2" borderId="13" xfId="0" applyNumberFormat="1" applyFont="1" applyFill="1" applyBorder="1" applyAlignment="1">
      <alignment horizontal="center"/>
    </xf>
    <xf numFmtId="167" fontId="26" fillId="0" borderId="13" xfId="0" applyNumberFormat="1" applyFont="1" applyBorder="1" applyAlignment="1"/>
    <xf numFmtId="0" fontId="1" fillId="2" borderId="13" xfId="0" applyFont="1" applyFill="1" applyBorder="1" applyAlignment="1">
      <alignment horizontal="center"/>
    </xf>
    <xf numFmtId="0" fontId="0" fillId="0" borderId="21" xfId="0" applyBorder="1" applyAlignment="1"/>
    <xf numFmtId="0" fontId="16" fillId="2" borderId="19" xfId="0" applyFont="1" applyFill="1" applyBorder="1" applyAlignment="1" applyProtection="1">
      <alignment horizontal="center"/>
      <protection locked="0"/>
    </xf>
  </cellXfs>
  <cellStyles count="3">
    <cellStyle name="Milliers" xfId="1" builtinId="3"/>
    <cellStyle name="Milliers_Feuil1" xfId="2" xr:uid="{00000000-0005-0000-0000-000001000000}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7E6A4"/>
      <color rgb="FF99FF99"/>
      <color rgb="FFF6F8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34291</xdr:colOff>
      <xdr:row>7</xdr:row>
      <xdr:rowOff>38100</xdr:rowOff>
    </xdr:from>
    <xdr:to>
      <xdr:col>11</xdr:col>
      <xdr:colOff>504825</xdr:colOff>
      <xdr:row>7</xdr:row>
      <xdr:rowOff>307042</xdr:rowOff>
    </xdr:to>
    <xdr:sp macro="" textlink="">
      <xdr:nvSpPr>
        <xdr:cNvPr id="95" name="ZoneTexte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8844916" y="1600200"/>
          <a:ext cx="470534" cy="2689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200">
              <a:latin typeface="Arial" pitchFamily="34" charset="0"/>
              <a:cs typeface="Arial" pitchFamily="34" charset="0"/>
            </a:rPr>
            <a:t>Oui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952500</xdr:colOff>
          <xdr:row>7</xdr:row>
          <xdr:rowOff>19050</xdr:rowOff>
        </xdr:from>
        <xdr:to>
          <xdr:col>11</xdr:col>
          <xdr:colOff>85725</xdr:colOff>
          <xdr:row>8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666750</xdr:colOff>
      <xdr:row>7</xdr:row>
      <xdr:rowOff>44375</xdr:rowOff>
    </xdr:from>
    <xdr:to>
      <xdr:col>12</xdr:col>
      <xdr:colOff>167640</xdr:colOff>
      <xdr:row>7</xdr:row>
      <xdr:rowOff>313317</xdr:rowOff>
    </xdr:to>
    <xdr:sp macro="" textlink="">
      <xdr:nvSpPr>
        <xdr:cNvPr id="89" name="ZoneTexte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9477375" y="1606475"/>
          <a:ext cx="586740" cy="2689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200">
              <a:latin typeface="Arial" pitchFamily="34" charset="0"/>
              <a:cs typeface="Arial" pitchFamily="34" charset="0"/>
            </a:rPr>
            <a:t>Non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495300</xdr:colOff>
          <xdr:row>7</xdr:row>
          <xdr:rowOff>19050</xdr:rowOff>
        </xdr:from>
        <xdr:to>
          <xdr:col>11</xdr:col>
          <xdr:colOff>714375</xdr:colOff>
          <xdr:row>8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56989</xdr:colOff>
      <xdr:row>11</xdr:row>
      <xdr:rowOff>53571</xdr:rowOff>
    </xdr:from>
    <xdr:to>
      <xdr:col>7</xdr:col>
      <xdr:colOff>432583</xdr:colOff>
      <xdr:row>12</xdr:row>
      <xdr:rowOff>38843</xdr:rowOff>
    </xdr:to>
    <xdr:grpSp>
      <xdr:nvGrpSpPr>
        <xdr:cNvPr id="5" name="Grou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1323814" y="2968221"/>
          <a:ext cx="4652319" cy="356747"/>
          <a:chOff x="1266817" y="3237827"/>
          <a:chExt cx="4424858" cy="299758"/>
        </a:xfrm>
      </xdr:grpSpPr>
      <xdr:sp macro="" textlink="">
        <xdr:nvSpPr>
          <xdr:cNvPr id="2" name="ZoneTexte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 txBox="1"/>
        </xdr:nvSpPr>
        <xdr:spPr>
          <a:xfrm>
            <a:off x="1462669" y="3268385"/>
            <a:ext cx="1423406" cy="2545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>
            <a:spAutoFit/>
          </a:bodyPr>
          <a:lstStyle/>
          <a:p>
            <a:r>
              <a:rPr lang="fr-CA" sz="1100">
                <a:latin typeface="Arial" pitchFamily="34" charset="0"/>
                <a:cs typeface="Arial" pitchFamily="34" charset="0"/>
              </a:rPr>
              <a:t>Intérieur du </a:t>
            </a:r>
            <a:r>
              <a:rPr lang="fr-CA" sz="1100" baseline="0">
                <a:latin typeface="Arial" pitchFamily="34" charset="0"/>
                <a:cs typeface="Arial" pitchFamily="34" charset="0"/>
              </a:rPr>
              <a:t>Conseil</a:t>
            </a:r>
            <a:endParaRPr lang="fr-CA" sz="1100">
              <a:latin typeface="Arial" pitchFamily="34" charset="0"/>
              <a:cs typeface="Arial" pitchFamily="34" charset="0"/>
            </a:endParaRP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8" name="Check Box 24" hidden="1">
                <a:extLst>
                  <a:ext uri="{63B3BB69-23CF-44E3-9099-C40C66FF867C}">
                    <a14:compatExt spid="_x0000_s1048"/>
                  </a:ext>
                  <a:ext uri="{FF2B5EF4-FFF2-40B4-BE49-F238E27FC236}">
                    <a16:creationId xmlns:a16="http://schemas.microsoft.com/office/drawing/2014/main" id="{00000000-0008-0000-0000-000018040000}"/>
                  </a:ext>
                </a:extLst>
              </xdr:cNvPr>
              <xdr:cNvSpPr/>
            </xdr:nvSpPr>
            <xdr:spPr bwMode="auto">
              <a:xfrm>
                <a:off x="4562475" y="3267075"/>
                <a:ext cx="26670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7" name="Check Box 23" hidden="1">
                <a:extLst>
                  <a:ext uri="{63B3BB69-23CF-44E3-9099-C40C66FF867C}">
                    <a14:compatExt spid="_x0000_s1047"/>
                  </a:ext>
                  <a:ext uri="{FF2B5EF4-FFF2-40B4-BE49-F238E27FC236}">
                    <a16:creationId xmlns:a16="http://schemas.microsoft.com/office/drawing/2014/main" id="{00000000-0008-0000-0000-000017040000}"/>
                  </a:ext>
                </a:extLst>
              </xdr:cNvPr>
              <xdr:cNvSpPr/>
            </xdr:nvSpPr>
            <xdr:spPr bwMode="auto">
              <a:xfrm>
                <a:off x="1266817" y="3257550"/>
                <a:ext cx="285749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87" name="ZoneTexte 86">
            <a:extLst>
              <a:ext uri="{FF2B5EF4-FFF2-40B4-BE49-F238E27FC236}">
                <a16:creationId xmlns:a16="http://schemas.microsoft.com/office/drawing/2014/main" id="{00000000-0008-0000-0000-000057000000}"/>
              </a:ext>
            </a:extLst>
          </xdr:cNvPr>
          <xdr:cNvSpPr txBox="1"/>
        </xdr:nvSpPr>
        <xdr:spPr>
          <a:xfrm>
            <a:off x="4737976" y="3237827"/>
            <a:ext cx="953699" cy="29975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fr-CA" sz="1100">
                <a:latin typeface="Arial" pitchFamily="34" charset="0"/>
                <a:cs typeface="Arial" pitchFamily="34" charset="0"/>
              </a:rPr>
              <a:t>Hors pays</a:t>
            </a:r>
          </a:p>
        </xdr:txBody>
      </xdr:sp>
      <xdr:sp macro="" textlink="">
        <xdr:nvSpPr>
          <xdr:cNvPr id="16" name="ZoneTexte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 txBox="1"/>
        </xdr:nvSpPr>
        <xdr:spPr>
          <a:xfrm>
            <a:off x="3062869" y="3257552"/>
            <a:ext cx="1442456" cy="27622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fr-CA" sz="1100">
                <a:latin typeface="Arial" pitchFamily="34" charset="0"/>
                <a:cs typeface="Arial" pitchFamily="34" charset="0"/>
              </a:rPr>
              <a:t>Extérieur du </a:t>
            </a:r>
            <a:r>
              <a:rPr lang="fr-CA" sz="1100" baseline="0">
                <a:latin typeface="Arial" pitchFamily="34" charset="0"/>
                <a:cs typeface="Arial" pitchFamily="34" charset="0"/>
              </a:rPr>
              <a:t>Conseil</a:t>
            </a:r>
            <a:endParaRPr lang="fr-CA" sz="1100">
              <a:latin typeface="Arial" pitchFamily="34" charset="0"/>
              <a:cs typeface="Arial" pitchFamily="34" charset="0"/>
            </a:endParaRP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65" name="Check Box 41" hidden="1">
                <a:extLst>
                  <a:ext uri="{63B3BB69-23CF-44E3-9099-C40C66FF867C}">
                    <a14:compatExt spid="_x0000_s1065"/>
                  </a:ext>
                  <a:ext uri="{FF2B5EF4-FFF2-40B4-BE49-F238E27FC236}">
                    <a16:creationId xmlns:a16="http://schemas.microsoft.com/office/drawing/2014/main" id="{00000000-0008-0000-0000-000029040000}"/>
                  </a:ext>
                </a:extLst>
              </xdr:cNvPr>
              <xdr:cNvSpPr/>
            </xdr:nvSpPr>
            <xdr:spPr bwMode="auto">
              <a:xfrm>
                <a:off x="2867025" y="3257550"/>
                <a:ext cx="285750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 editAs="oneCell">
    <xdr:from>
      <xdr:col>0</xdr:col>
      <xdr:colOff>38100</xdr:colOff>
      <xdr:row>0</xdr:row>
      <xdr:rowOff>114301</xdr:rowOff>
    </xdr:from>
    <xdr:to>
      <xdr:col>5</xdr:col>
      <xdr:colOff>666750</xdr:colOff>
      <xdr:row>5</xdr:row>
      <xdr:rowOff>29863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14301"/>
          <a:ext cx="4210050" cy="10585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AD51"/>
  <sheetViews>
    <sheetView showGridLines="0" tabSelected="1" zoomScaleNormal="100" zoomScaleSheetLayoutView="100" zoomScalePageLayoutView="59" workbookViewId="0">
      <selection activeCell="K17" sqref="K17"/>
    </sheetView>
  </sheetViews>
  <sheetFormatPr baseColWidth="10" defaultColWidth="11.28515625" defaultRowHeight="12.75"/>
  <cols>
    <col min="1" max="1" width="7.140625" style="1" customWidth="1"/>
    <col min="2" max="2" width="11.85546875" style="1" customWidth="1"/>
    <col min="3" max="3" width="5.28515625" style="1" customWidth="1"/>
    <col min="4" max="7" width="14.7109375" style="1" customWidth="1"/>
    <col min="8" max="8" width="15.85546875" style="1" customWidth="1"/>
    <col min="9" max="10" width="8.28515625" style="1" customWidth="1"/>
    <col min="11" max="11" width="16.28515625" style="1" customWidth="1"/>
    <col min="12" max="12" width="17.140625" style="1" customWidth="1"/>
    <col min="13" max="16384" width="11.28515625" style="1"/>
  </cols>
  <sheetData>
    <row r="1" spans="1:30" ht="24.6" customHeight="1">
      <c r="A1" s="78"/>
      <c r="B1" s="78"/>
      <c r="C1" s="78"/>
      <c r="D1" s="78"/>
      <c r="E1" s="78"/>
      <c r="F1" s="78"/>
      <c r="G1" s="29"/>
      <c r="H1" s="29"/>
      <c r="I1" s="29"/>
      <c r="J1" s="29"/>
      <c r="K1" s="30"/>
      <c r="L1" s="31" t="s">
        <v>0</v>
      </c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</row>
    <row r="2" spans="1:30" ht="20.25">
      <c r="A2" s="78"/>
      <c r="B2" s="78"/>
      <c r="C2" s="78"/>
      <c r="D2" s="78"/>
      <c r="E2" s="78"/>
      <c r="F2" s="78"/>
      <c r="G2" s="29"/>
      <c r="H2" s="29"/>
      <c r="I2" s="29"/>
      <c r="J2" s="29"/>
      <c r="K2" s="29"/>
      <c r="L2" s="32" t="s">
        <v>1</v>
      </c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</row>
    <row r="3" spans="1:30">
      <c r="A3" s="78"/>
      <c r="B3" s="78"/>
      <c r="C3" s="78"/>
      <c r="D3" s="78"/>
      <c r="E3" s="78"/>
      <c r="F3" s="78"/>
      <c r="G3" s="78"/>
      <c r="H3" s="120"/>
      <c r="I3" s="121"/>
      <c r="J3" s="121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</row>
    <row r="4" spans="1:30" ht="7.5" customHeight="1" thickBot="1">
      <c r="A4" s="78"/>
      <c r="B4" s="78"/>
      <c r="C4" s="78"/>
      <c r="D4" s="78"/>
      <c r="E4" s="78"/>
      <c r="F4" s="78"/>
      <c r="G4" s="78"/>
      <c r="H4" s="121"/>
      <c r="I4" s="121"/>
      <c r="J4" s="121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</row>
    <row r="5" spans="1:30" ht="25.5" customHeight="1" thickBot="1">
      <c r="A5" s="78"/>
      <c r="B5" s="78"/>
      <c r="C5" s="78"/>
      <c r="D5" s="78"/>
      <c r="E5" s="78"/>
      <c r="F5" s="78"/>
      <c r="G5" s="78"/>
      <c r="H5" s="121"/>
      <c r="I5" s="121"/>
      <c r="J5" s="121"/>
      <c r="K5" s="116" t="str">
        <f ca="1">CONCATENATE("Facture No. ",ROUND(RAND()*1000000,0))</f>
        <v>Facture No. 974326</v>
      </c>
      <c r="L5" s="117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</row>
    <row r="6" spans="1:30" ht="8.4499999999999993" customHeight="1">
      <c r="A6" s="78"/>
      <c r="B6" s="78"/>
      <c r="C6" s="78"/>
      <c r="D6" s="78"/>
      <c r="E6" s="78"/>
      <c r="F6" s="78"/>
      <c r="G6" s="78"/>
      <c r="H6" s="79"/>
      <c r="I6" s="79"/>
      <c r="J6" s="79"/>
      <c r="K6" s="64"/>
      <c r="L6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</row>
    <row r="7" spans="1:30" ht="25.15" customHeight="1">
      <c r="A7" s="133" t="s">
        <v>2</v>
      </c>
      <c r="B7" s="134"/>
      <c r="C7" s="122"/>
      <c r="D7" s="122"/>
      <c r="E7" s="122"/>
      <c r="F7" s="122"/>
      <c r="G7" s="122"/>
      <c r="H7" s="78"/>
      <c r="I7" s="28"/>
      <c r="J7" s="28"/>
      <c r="K7" s="78"/>
      <c r="L7" s="20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</row>
    <row r="8" spans="1:30" ht="25.15" customHeight="1">
      <c r="A8" s="133" t="s">
        <v>3</v>
      </c>
      <c r="B8" s="134"/>
      <c r="C8" s="123"/>
      <c r="D8" s="123"/>
      <c r="E8" s="123"/>
      <c r="F8" s="123"/>
      <c r="G8" s="123"/>
      <c r="H8" s="63" t="s">
        <v>4</v>
      </c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</row>
    <row r="9" spans="1:30" ht="25.15" customHeight="1">
      <c r="A9" s="78"/>
      <c r="B9" s="34"/>
      <c r="C9" s="157"/>
      <c r="D9" s="157"/>
      <c r="E9" s="157"/>
      <c r="F9" s="157"/>
      <c r="G9" s="157"/>
      <c r="H9" s="62" t="s">
        <v>5</v>
      </c>
      <c r="I9" s="35"/>
      <c r="J9" s="118"/>
      <c r="K9" s="119"/>
      <c r="L9" s="119"/>
      <c r="M9" s="80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</row>
    <row r="10" spans="1:30" ht="25.15" customHeight="1">
      <c r="A10" s="133" t="s">
        <v>6</v>
      </c>
      <c r="B10" s="134"/>
      <c r="C10" s="124"/>
      <c r="D10" s="124"/>
      <c r="E10" s="124"/>
      <c r="F10" s="124"/>
      <c r="G10" s="124"/>
      <c r="H10" s="62" t="s">
        <v>3</v>
      </c>
      <c r="I10" s="35"/>
      <c r="J10" s="118"/>
      <c r="K10" s="119"/>
      <c r="L10" s="119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</row>
    <row r="11" spans="1:30" ht="32.450000000000003" customHeight="1">
      <c r="A11" s="133" t="s">
        <v>7</v>
      </c>
      <c r="B11" s="134"/>
      <c r="C11" s="124"/>
      <c r="D11" s="124"/>
      <c r="E11" s="124"/>
      <c r="F11" s="124"/>
      <c r="G11" s="124"/>
      <c r="H11" s="78"/>
      <c r="I11" s="35"/>
      <c r="J11" s="118"/>
      <c r="K11" s="119"/>
      <c r="L11" s="119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</row>
    <row r="12" spans="1:30" ht="29.25" customHeight="1">
      <c r="A12" s="133" t="s">
        <v>8</v>
      </c>
      <c r="B12" s="134"/>
      <c r="C12" s="78"/>
      <c r="D12" s="78"/>
      <c r="E12" s="78"/>
      <c r="F12" s="78"/>
      <c r="G12" s="78"/>
      <c r="H12" s="62" t="s">
        <v>9</v>
      </c>
      <c r="I12" s="78"/>
      <c r="J12" s="118"/>
      <c r="K12" s="119"/>
      <c r="L12" s="119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</row>
    <row r="13" spans="1:30" ht="19.5" customHeight="1" thickBot="1">
      <c r="A13" s="78"/>
      <c r="B13" s="78"/>
      <c r="C13" s="26"/>
      <c r="D13" s="26"/>
      <c r="E13" s="26"/>
      <c r="F13" s="26"/>
      <c r="G13" s="78"/>
      <c r="H13" s="78"/>
      <c r="I13" s="78"/>
      <c r="J13" s="24"/>
      <c r="K13" s="25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</row>
    <row r="14" spans="1:30" s="2" customFormat="1" ht="26.65" customHeight="1" thickBot="1">
      <c r="A14" s="33" t="s">
        <v>10</v>
      </c>
      <c r="B14" s="125" t="s">
        <v>11</v>
      </c>
      <c r="C14" s="126"/>
      <c r="D14" s="125" t="s">
        <v>12</v>
      </c>
      <c r="E14" s="131"/>
      <c r="F14" s="132"/>
      <c r="G14" s="74" t="s">
        <v>13</v>
      </c>
      <c r="H14" s="27" t="s">
        <v>14</v>
      </c>
      <c r="I14" s="125" t="s">
        <v>15</v>
      </c>
      <c r="J14" s="126"/>
      <c r="K14" s="60" t="s">
        <v>16</v>
      </c>
      <c r="L14" s="61" t="s">
        <v>17</v>
      </c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81"/>
      <c r="AC14" s="81"/>
    </row>
    <row r="15" spans="1:30" ht="23.45" customHeight="1" thickBot="1">
      <c r="A15" s="112" t="s">
        <v>18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81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80"/>
      <c r="AC15" s="80"/>
      <c r="AD15" s="78"/>
    </row>
    <row r="16" spans="1:30" s="21" customFormat="1" ht="19.899999999999999" customHeight="1">
      <c r="A16" s="82" t="s">
        <v>19</v>
      </c>
      <c r="B16" s="143"/>
      <c r="C16" s="144"/>
      <c r="D16" s="76"/>
      <c r="E16" s="76"/>
      <c r="F16" s="76"/>
      <c r="G16" s="83"/>
      <c r="H16" s="84">
        <v>0</v>
      </c>
      <c r="I16" s="129">
        <v>0</v>
      </c>
      <c r="J16" s="130"/>
      <c r="K16" s="85" t="str">
        <f t="shared" ref="K16:K21" si="0">IF(H16=0,"",(+H16-I16))</f>
        <v/>
      </c>
      <c r="L16" s="86" t="str">
        <f>IF(H16=0,"",IF(H16&gt;0,IF(I16=0,"Inscrire TVH indiqué sur le reçu",(K16+I16))))</f>
        <v/>
      </c>
      <c r="M16" s="80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80"/>
      <c r="AC16" s="80"/>
      <c r="AD16" s="80"/>
    </row>
    <row r="17" spans="1:30" ht="19.899999999999999" customHeight="1">
      <c r="A17" s="70" t="s">
        <v>20</v>
      </c>
      <c r="B17" s="114"/>
      <c r="C17" s="115"/>
      <c r="D17" s="75"/>
      <c r="E17" s="75"/>
      <c r="F17" s="75"/>
      <c r="G17" s="87"/>
      <c r="H17" s="88">
        <v>0</v>
      </c>
      <c r="I17" s="127">
        <v>0</v>
      </c>
      <c r="J17" s="128"/>
      <c r="K17" s="89" t="str">
        <f t="shared" si="0"/>
        <v/>
      </c>
      <c r="L17" s="90" t="str">
        <f>IF(H17=0,"",IF(H17&gt;0,IF(I17=0,"Inscrire TVH indiquée sur le reçu",(K17+I17))))</f>
        <v/>
      </c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80"/>
      <c r="AC17" s="80"/>
      <c r="AD17" s="78"/>
    </row>
    <row r="18" spans="1:30" ht="19.899999999999999" customHeight="1">
      <c r="A18" s="70" t="s">
        <v>21</v>
      </c>
      <c r="B18" s="114"/>
      <c r="C18" s="115"/>
      <c r="D18" s="75"/>
      <c r="E18" s="75"/>
      <c r="F18" s="75"/>
      <c r="G18" s="87"/>
      <c r="H18" s="88">
        <v>0</v>
      </c>
      <c r="I18" s="127">
        <v>0</v>
      </c>
      <c r="J18" s="128"/>
      <c r="K18" s="89" t="str">
        <f t="shared" si="0"/>
        <v/>
      </c>
      <c r="L18" s="90" t="str">
        <f t="shared" ref="L18:L24" si="1">IF(H18=0,"",IF(H18&gt;0,IF(I18=0,"Inscrire TVH indiquée sur le reçu",(K18+I18))))</f>
        <v/>
      </c>
      <c r="M18" s="78"/>
      <c r="N18" s="78"/>
      <c r="O18" s="78"/>
      <c r="P18" s="78"/>
      <c r="Q18" s="78"/>
      <c r="R18" s="78"/>
      <c r="S18" s="78"/>
      <c r="T18" s="16"/>
      <c r="U18" s="19"/>
      <c r="V18" s="19"/>
      <c r="W18" s="19"/>
      <c r="X18" s="19"/>
      <c r="Y18" s="78"/>
      <c r="Z18" s="16"/>
      <c r="AA18" s="22"/>
      <c r="AB18" s="22"/>
      <c r="AC18" s="22"/>
      <c r="AD18" s="78"/>
    </row>
    <row r="19" spans="1:30" ht="19.899999999999999" customHeight="1">
      <c r="A19" s="70" t="s">
        <v>22</v>
      </c>
      <c r="B19" s="114"/>
      <c r="C19" s="115"/>
      <c r="D19" s="75"/>
      <c r="E19" s="75"/>
      <c r="F19" s="75"/>
      <c r="G19" s="87"/>
      <c r="H19" s="88">
        <v>0</v>
      </c>
      <c r="I19" s="127">
        <v>0</v>
      </c>
      <c r="J19" s="128"/>
      <c r="K19" s="89" t="str">
        <f t="shared" si="0"/>
        <v/>
      </c>
      <c r="L19" s="90" t="str">
        <f t="shared" si="1"/>
        <v/>
      </c>
      <c r="M19" s="78"/>
      <c r="N19" s="78"/>
      <c r="O19" s="78"/>
      <c r="P19" s="78"/>
      <c r="Q19" s="78"/>
      <c r="R19" s="78"/>
      <c r="S19" s="78"/>
      <c r="T19" s="16"/>
      <c r="U19" s="19"/>
      <c r="V19" s="19"/>
      <c r="W19" s="19"/>
      <c r="X19" s="19"/>
      <c r="Y19" s="78"/>
      <c r="Z19" s="18"/>
      <c r="AA19" s="18"/>
      <c r="AB19" s="80"/>
      <c r="AC19" s="80"/>
      <c r="AD19" s="78"/>
    </row>
    <row r="20" spans="1:30" ht="19.899999999999999" customHeight="1">
      <c r="A20" s="70" t="s">
        <v>23</v>
      </c>
      <c r="B20" s="114"/>
      <c r="C20" s="115"/>
      <c r="D20" s="75"/>
      <c r="E20" s="75"/>
      <c r="F20" s="75"/>
      <c r="G20" s="87"/>
      <c r="H20" s="88">
        <v>0</v>
      </c>
      <c r="I20" s="127">
        <v>0</v>
      </c>
      <c r="J20" s="128"/>
      <c r="K20" s="89" t="str">
        <f t="shared" si="0"/>
        <v/>
      </c>
      <c r="L20" s="90" t="str">
        <f t="shared" si="1"/>
        <v/>
      </c>
      <c r="M20" s="78"/>
      <c r="N20" s="78"/>
      <c r="O20" s="78"/>
      <c r="P20" s="78"/>
      <c r="Q20" s="78"/>
      <c r="R20" s="78"/>
      <c r="S20" s="78"/>
      <c r="T20" s="80"/>
      <c r="U20" s="58"/>
      <c r="V20" s="58"/>
      <c r="W20" s="58"/>
      <c r="X20" s="58"/>
      <c r="Y20" s="78"/>
      <c r="Z20" s="17"/>
      <c r="AA20" s="80"/>
      <c r="AB20" s="80"/>
      <c r="AC20" s="80"/>
      <c r="AD20" s="78"/>
    </row>
    <row r="21" spans="1:30" ht="19.899999999999999" customHeight="1">
      <c r="A21" s="70" t="s">
        <v>24</v>
      </c>
      <c r="B21" s="114"/>
      <c r="C21" s="115"/>
      <c r="D21" s="75"/>
      <c r="E21" s="75"/>
      <c r="F21" s="75"/>
      <c r="G21" s="87"/>
      <c r="H21" s="88">
        <v>0</v>
      </c>
      <c r="I21" s="127">
        <v>0</v>
      </c>
      <c r="J21" s="128"/>
      <c r="K21" s="89" t="str">
        <f t="shared" si="0"/>
        <v/>
      </c>
      <c r="L21" s="90" t="str">
        <f t="shared" si="1"/>
        <v/>
      </c>
      <c r="M21" s="78"/>
      <c r="N21" s="78"/>
      <c r="O21" s="78"/>
      <c r="P21" s="78"/>
      <c r="Q21" s="78"/>
      <c r="R21" s="65"/>
      <c r="S21" s="17"/>
      <c r="T21" s="80"/>
      <c r="U21" s="19"/>
      <c r="V21" s="19"/>
      <c r="W21" s="19"/>
      <c r="X21" s="19"/>
      <c r="Y21" s="78"/>
      <c r="Z21" s="17"/>
      <c r="AA21" s="80"/>
      <c r="AB21" s="80"/>
      <c r="AC21" s="80"/>
      <c r="AD21" s="78"/>
    </row>
    <row r="22" spans="1:30" ht="19.899999999999999" customHeight="1">
      <c r="A22" s="70" t="s">
        <v>25</v>
      </c>
      <c r="B22" s="114"/>
      <c r="C22" s="115"/>
      <c r="D22" s="75"/>
      <c r="E22" s="75"/>
      <c r="F22" s="75"/>
      <c r="G22" s="87"/>
      <c r="H22" s="88">
        <v>0</v>
      </c>
      <c r="I22" s="127">
        <v>0</v>
      </c>
      <c r="J22" s="128"/>
      <c r="K22" s="89" t="str">
        <f t="shared" ref="K22:K27" si="2">IF(H22=0,"",(+H22-I22))</f>
        <v/>
      </c>
      <c r="L22" s="90" t="str">
        <f t="shared" si="1"/>
        <v/>
      </c>
      <c r="M22" s="78"/>
      <c r="N22" s="78"/>
      <c r="O22" s="78"/>
      <c r="P22" s="78"/>
      <c r="Q22" s="78"/>
      <c r="R22" s="65"/>
      <c r="S22" s="17"/>
      <c r="T22" s="80"/>
      <c r="U22" s="19"/>
      <c r="V22" s="19"/>
      <c r="W22" s="19"/>
      <c r="X22" s="19"/>
      <c r="Y22" s="78"/>
      <c r="Z22" s="17"/>
      <c r="AA22" s="80"/>
      <c r="AB22" s="80"/>
      <c r="AC22" s="80"/>
      <c r="AD22" s="78"/>
    </row>
    <row r="23" spans="1:30" ht="19.899999999999999" customHeight="1">
      <c r="A23" s="70" t="s">
        <v>26</v>
      </c>
      <c r="B23" s="114"/>
      <c r="C23" s="115"/>
      <c r="D23" s="75"/>
      <c r="E23" s="75"/>
      <c r="F23" s="75"/>
      <c r="G23" s="87"/>
      <c r="H23" s="88">
        <v>0</v>
      </c>
      <c r="I23" s="127">
        <v>0</v>
      </c>
      <c r="J23" s="128"/>
      <c r="K23" s="89" t="str">
        <f t="shared" si="2"/>
        <v/>
      </c>
      <c r="L23" s="90" t="str">
        <f t="shared" si="1"/>
        <v/>
      </c>
      <c r="M23" s="78"/>
      <c r="N23" s="78"/>
      <c r="O23" s="78"/>
      <c r="P23" s="78"/>
      <c r="Q23" s="78"/>
      <c r="R23" s="65"/>
      <c r="S23" s="17"/>
      <c r="T23" s="80"/>
      <c r="U23" s="19"/>
      <c r="V23" s="19"/>
      <c r="W23" s="19"/>
      <c r="X23" s="19"/>
      <c r="Y23" s="78"/>
      <c r="Z23" s="17"/>
      <c r="AA23" s="80"/>
      <c r="AB23" s="80"/>
      <c r="AC23" s="80"/>
      <c r="AD23" s="78"/>
    </row>
    <row r="24" spans="1:30" ht="19.899999999999999" customHeight="1">
      <c r="A24" s="70" t="s">
        <v>27</v>
      </c>
      <c r="B24" s="114"/>
      <c r="C24" s="115"/>
      <c r="D24" s="75"/>
      <c r="E24" s="75"/>
      <c r="F24" s="75"/>
      <c r="G24" s="87"/>
      <c r="H24" s="88">
        <v>0</v>
      </c>
      <c r="I24" s="127">
        <v>0</v>
      </c>
      <c r="J24" s="128"/>
      <c r="K24" s="89" t="str">
        <f t="shared" si="2"/>
        <v/>
      </c>
      <c r="L24" s="90" t="str">
        <f t="shared" si="1"/>
        <v/>
      </c>
      <c r="M24" s="78"/>
      <c r="N24" s="78"/>
      <c r="O24" s="78"/>
      <c r="P24" s="78"/>
      <c r="Q24" s="78"/>
      <c r="R24" s="65"/>
      <c r="S24" s="17"/>
      <c r="T24" s="80"/>
      <c r="U24" s="19"/>
      <c r="V24" s="19"/>
      <c r="W24" s="19"/>
      <c r="X24" s="19"/>
      <c r="Y24" s="78"/>
      <c r="Z24" s="17"/>
      <c r="AA24" s="80"/>
      <c r="AB24" s="80"/>
      <c r="AC24" s="80"/>
      <c r="AD24" s="78"/>
    </row>
    <row r="25" spans="1:30" ht="19.899999999999999" customHeight="1" thickBot="1">
      <c r="A25" s="91" t="s">
        <v>28</v>
      </c>
      <c r="B25" s="140"/>
      <c r="C25" s="141"/>
      <c r="D25" s="92"/>
      <c r="E25" s="92"/>
      <c r="F25" s="92"/>
      <c r="G25" s="93"/>
      <c r="H25" s="94">
        <v>0</v>
      </c>
      <c r="I25" s="148">
        <v>0</v>
      </c>
      <c r="J25" s="149"/>
      <c r="K25" s="95" t="str">
        <f t="shared" si="2"/>
        <v/>
      </c>
      <c r="L25" s="96" t="str">
        <f>IF(H25=0,"",IF(H25&gt;0,IF(I25=0,"Inscrire TVH indiquée sur le reçu",(K25+I25))))</f>
        <v/>
      </c>
      <c r="M25" s="78"/>
      <c r="N25" s="78"/>
      <c r="O25" s="78"/>
      <c r="P25" s="78"/>
      <c r="Q25" s="78"/>
      <c r="R25" s="65"/>
      <c r="S25" s="17"/>
      <c r="T25" s="80"/>
      <c r="U25" s="19"/>
      <c r="V25" s="19"/>
      <c r="W25" s="19"/>
      <c r="X25" s="19"/>
      <c r="Y25" s="78"/>
      <c r="Z25" s="17"/>
      <c r="AA25" s="80"/>
      <c r="AB25" s="80"/>
      <c r="AC25" s="80"/>
      <c r="AD25" s="78"/>
    </row>
    <row r="26" spans="1:30" ht="26.65" customHeight="1" thickBot="1">
      <c r="A26" s="112" t="s">
        <v>29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81"/>
      <c r="N26" s="78"/>
      <c r="O26" s="78"/>
      <c r="P26" s="78"/>
      <c r="Q26" s="78"/>
      <c r="R26" s="17"/>
      <c r="S26" s="80"/>
      <c r="T26" s="17"/>
      <c r="U26" s="78"/>
      <c r="V26" s="100"/>
      <c r="W26" s="100"/>
      <c r="X26" s="100"/>
      <c r="Y26" s="100"/>
      <c r="Z26" s="80"/>
      <c r="AA26" s="101"/>
      <c r="AB26" s="101"/>
      <c r="AC26" s="101"/>
      <c r="AD26" s="78"/>
    </row>
    <row r="27" spans="1:30" ht="19.899999999999999" customHeight="1">
      <c r="A27" s="70" t="s">
        <v>30</v>
      </c>
      <c r="B27" s="114"/>
      <c r="C27" s="115"/>
      <c r="D27" s="75"/>
      <c r="E27" s="75"/>
      <c r="F27" s="75"/>
      <c r="G27" s="83"/>
      <c r="H27" s="88">
        <v>0</v>
      </c>
      <c r="I27" s="150" t="str">
        <f t="shared" ref="I27:I29" si="3">IF(H27&lt;&gt;0,H27/1.13*0.13,"")</f>
        <v/>
      </c>
      <c r="J27" s="151"/>
      <c r="K27" s="89" t="str">
        <f t="shared" si="2"/>
        <v/>
      </c>
      <c r="L27" s="86" t="str">
        <f t="shared" ref="L27:L40" si="4">IF(H27=0,"",IF(H27&gt;0,IF(I27=0,"Inscrire TVH",(K27+I27))))</f>
        <v/>
      </c>
      <c r="M27" s="78"/>
      <c r="N27" s="78"/>
      <c r="O27" s="78"/>
      <c r="P27" s="78"/>
      <c r="Q27" s="78"/>
      <c r="R27" s="65"/>
      <c r="S27" s="17"/>
      <c r="T27" s="80"/>
      <c r="U27" s="19"/>
      <c r="V27" s="19"/>
      <c r="W27" s="19"/>
      <c r="X27" s="19"/>
      <c r="Y27" s="78"/>
      <c r="Z27" s="17"/>
      <c r="AA27" s="80"/>
      <c r="AB27" s="80"/>
      <c r="AC27" s="80"/>
      <c r="AD27" s="78"/>
    </row>
    <row r="28" spans="1:30" ht="19.899999999999999" customHeight="1">
      <c r="A28" s="70" t="s">
        <v>31</v>
      </c>
      <c r="B28" s="114"/>
      <c r="C28" s="115"/>
      <c r="D28" s="75"/>
      <c r="E28" s="75"/>
      <c r="F28" s="75"/>
      <c r="G28" s="87"/>
      <c r="H28" s="88">
        <v>0</v>
      </c>
      <c r="I28" s="107" t="str">
        <f t="shared" si="3"/>
        <v/>
      </c>
      <c r="J28" s="108"/>
      <c r="K28" s="89" t="str">
        <f>IF(H28=0,"",(+H28-I28))</f>
        <v/>
      </c>
      <c r="L28" s="90" t="str">
        <f t="shared" si="4"/>
        <v/>
      </c>
      <c r="M28" s="78"/>
      <c r="N28" s="78"/>
      <c r="O28" s="78"/>
      <c r="P28" s="78"/>
      <c r="Q28" s="78"/>
      <c r="R28" s="16"/>
      <c r="S28" s="17"/>
      <c r="T28" s="17"/>
      <c r="U28" s="58"/>
      <c r="V28" s="58"/>
      <c r="W28" s="58"/>
      <c r="X28" s="58"/>
      <c r="Y28" s="78"/>
      <c r="Z28" s="66"/>
      <c r="AA28" s="66"/>
      <c r="AB28" s="66"/>
      <c r="AC28" s="66"/>
      <c r="AD28" s="78"/>
    </row>
    <row r="29" spans="1:30" ht="19.899999999999999" customHeight="1">
      <c r="A29" s="70" t="s">
        <v>32</v>
      </c>
      <c r="B29" s="142"/>
      <c r="C29" s="115"/>
      <c r="D29" s="75"/>
      <c r="E29" s="75"/>
      <c r="F29" s="75"/>
      <c r="G29" s="87"/>
      <c r="H29" s="88">
        <v>0</v>
      </c>
      <c r="I29" s="107" t="str">
        <f t="shared" si="3"/>
        <v/>
      </c>
      <c r="J29" s="108"/>
      <c r="K29" s="89" t="str">
        <f>IF(H29=0,"",(+H29-I29))</f>
        <v/>
      </c>
      <c r="L29" s="90" t="str">
        <f t="shared" si="4"/>
        <v/>
      </c>
      <c r="M29" s="78"/>
      <c r="N29" s="78"/>
      <c r="O29" s="78"/>
      <c r="P29" s="78"/>
      <c r="Q29" s="78"/>
      <c r="R29" s="80"/>
      <c r="S29" s="80"/>
      <c r="T29" s="17"/>
      <c r="U29" s="78"/>
      <c r="V29" s="66"/>
      <c r="W29" s="66"/>
      <c r="X29" s="66"/>
      <c r="Y29" s="66"/>
      <c r="Z29" s="66"/>
      <c r="AA29" s="66"/>
      <c r="AB29" s="66"/>
      <c r="AC29" s="66"/>
      <c r="AD29" s="78"/>
    </row>
    <row r="30" spans="1:30" ht="19.899999999999999" customHeight="1" thickBot="1">
      <c r="A30" s="91" t="s">
        <v>33</v>
      </c>
      <c r="B30" s="140"/>
      <c r="C30" s="141"/>
      <c r="D30" s="92"/>
      <c r="E30" s="92"/>
      <c r="F30" s="92"/>
      <c r="G30" s="93"/>
      <c r="H30" s="94">
        <v>0</v>
      </c>
      <c r="I30" s="109" t="str">
        <f>IF(H30&lt;&gt;0,H30/1.13*0.13,"")</f>
        <v/>
      </c>
      <c r="J30" s="110"/>
      <c r="K30" s="95" t="str">
        <f>IF(H30=0,"",(+H30-I30))</f>
        <v/>
      </c>
      <c r="L30" s="96" t="str">
        <f t="shared" si="4"/>
        <v/>
      </c>
      <c r="M30" s="78"/>
      <c r="N30" s="78"/>
      <c r="O30" s="78"/>
      <c r="P30" s="78"/>
      <c r="Q30" s="78"/>
      <c r="R30" s="17"/>
      <c r="S30" s="80"/>
      <c r="T30" s="17"/>
      <c r="U30" s="78"/>
      <c r="V30" s="66"/>
      <c r="W30" s="66"/>
      <c r="X30" s="66"/>
      <c r="Y30" s="66"/>
      <c r="Z30" s="66"/>
      <c r="AA30" s="66"/>
      <c r="AB30" s="66"/>
      <c r="AC30" s="66"/>
      <c r="AD30" s="78"/>
    </row>
    <row r="31" spans="1:30" ht="26.65" customHeight="1" thickBot="1">
      <c r="A31" s="112" t="s">
        <v>34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81"/>
      <c r="N31" s="78"/>
      <c r="O31" s="78"/>
      <c r="P31" s="78"/>
      <c r="Q31" s="78"/>
      <c r="R31" s="17"/>
      <c r="S31" s="80"/>
      <c r="T31" s="17"/>
      <c r="U31" s="78"/>
      <c r="V31" s="100"/>
      <c r="W31" s="100"/>
      <c r="X31" s="100"/>
      <c r="Y31" s="100"/>
      <c r="Z31" s="80"/>
      <c r="AA31" s="101"/>
      <c r="AB31" s="101"/>
      <c r="AC31" s="101"/>
      <c r="AD31" s="78"/>
    </row>
    <row r="32" spans="1:30" ht="19.899999999999999" customHeight="1">
      <c r="A32" s="82"/>
      <c r="B32" s="143"/>
      <c r="C32" s="144"/>
      <c r="D32" s="76"/>
      <c r="E32" s="76"/>
      <c r="F32" s="76"/>
      <c r="G32" s="83"/>
      <c r="H32" s="84">
        <v>0</v>
      </c>
      <c r="I32" s="135" t="str">
        <f>IF(H32&lt;&gt;0,H32/1.13*0.13,"")</f>
        <v/>
      </c>
      <c r="J32" s="136"/>
      <c r="K32" s="85" t="str">
        <f t="shared" ref="K32:K40" si="5">IF(H32=0,"",(+H32-I32))</f>
        <v/>
      </c>
      <c r="L32" s="86" t="str">
        <f t="shared" si="4"/>
        <v/>
      </c>
      <c r="M32" s="78"/>
      <c r="N32" s="78"/>
      <c r="O32" s="78"/>
      <c r="P32" s="78"/>
      <c r="Q32" s="78"/>
      <c r="R32" s="78"/>
      <c r="S32" s="67"/>
      <c r="T32" s="68"/>
      <c r="U32" s="68"/>
      <c r="V32" s="78"/>
      <c r="W32" s="78"/>
      <c r="X32" s="78"/>
      <c r="Y32" s="78"/>
      <c r="Z32" s="78"/>
      <c r="AA32" s="78"/>
      <c r="AB32" s="78"/>
      <c r="AC32" s="78"/>
      <c r="AD32" s="78"/>
    </row>
    <row r="33" spans="1:30" ht="19.899999999999999" customHeight="1">
      <c r="A33" s="70"/>
      <c r="B33" s="114"/>
      <c r="C33" s="115"/>
      <c r="D33" s="75"/>
      <c r="E33" s="75"/>
      <c r="F33" s="75"/>
      <c r="G33" s="87"/>
      <c r="H33" s="88">
        <v>0</v>
      </c>
      <c r="I33" s="107" t="str">
        <f>IF(H33&lt;&gt;0,H33/1.13*0.13,"")</f>
        <v/>
      </c>
      <c r="J33" s="108"/>
      <c r="K33" s="89" t="str">
        <f t="shared" si="5"/>
        <v/>
      </c>
      <c r="L33" s="90" t="str">
        <f t="shared" si="4"/>
        <v/>
      </c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</row>
    <row r="34" spans="1:30" ht="19.899999999999999" customHeight="1">
      <c r="A34" s="70"/>
      <c r="B34" s="114"/>
      <c r="C34" s="115"/>
      <c r="D34" s="75"/>
      <c r="E34" s="75"/>
      <c r="F34" s="75"/>
      <c r="G34" s="87"/>
      <c r="H34" s="88">
        <v>0</v>
      </c>
      <c r="I34" s="107" t="str">
        <f t="shared" ref="I34:I39" si="6">IF(H34&lt;&gt;0,H34/1.13*0.13,"")</f>
        <v/>
      </c>
      <c r="J34" s="108"/>
      <c r="K34" s="89" t="str">
        <f t="shared" si="5"/>
        <v/>
      </c>
      <c r="L34" s="90" t="str">
        <f t="shared" si="4"/>
        <v/>
      </c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</row>
    <row r="35" spans="1:30" ht="19.899999999999999" customHeight="1">
      <c r="A35" s="70"/>
      <c r="B35" s="114"/>
      <c r="C35" s="115"/>
      <c r="D35" s="75"/>
      <c r="E35" s="75"/>
      <c r="F35" s="75"/>
      <c r="G35" s="87"/>
      <c r="H35" s="88">
        <v>0</v>
      </c>
      <c r="I35" s="107" t="str">
        <f t="shared" si="6"/>
        <v/>
      </c>
      <c r="J35" s="108"/>
      <c r="K35" s="89" t="str">
        <f t="shared" si="5"/>
        <v/>
      </c>
      <c r="L35" s="90" t="str">
        <f t="shared" si="4"/>
        <v/>
      </c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</row>
    <row r="36" spans="1:30" ht="19.899999999999999" customHeight="1">
      <c r="A36" s="70"/>
      <c r="B36" s="114"/>
      <c r="C36" s="115"/>
      <c r="D36" s="75"/>
      <c r="E36" s="75"/>
      <c r="F36" s="75"/>
      <c r="G36" s="87"/>
      <c r="H36" s="88">
        <v>0</v>
      </c>
      <c r="I36" s="107" t="str">
        <f t="shared" si="6"/>
        <v/>
      </c>
      <c r="J36" s="108"/>
      <c r="K36" s="89" t="str">
        <f t="shared" si="5"/>
        <v/>
      </c>
      <c r="L36" s="90" t="str">
        <f t="shared" si="4"/>
        <v/>
      </c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</row>
    <row r="37" spans="1:30" ht="19.899999999999999" customHeight="1">
      <c r="A37" s="70"/>
      <c r="B37" s="114"/>
      <c r="C37" s="115"/>
      <c r="D37" s="75"/>
      <c r="E37" s="75"/>
      <c r="F37" s="75"/>
      <c r="G37" s="87"/>
      <c r="H37" s="88">
        <v>0</v>
      </c>
      <c r="I37" s="107" t="str">
        <f t="shared" si="6"/>
        <v/>
      </c>
      <c r="J37" s="108"/>
      <c r="K37" s="89" t="str">
        <f t="shared" si="5"/>
        <v/>
      </c>
      <c r="L37" s="90" t="str">
        <f t="shared" si="4"/>
        <v/>
      </c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</row>
    <row r="38" spans="1:30" ht="19.899999999999999" customHeight="1">
      <c r="A38" s="70"/>
      <c r="B38" s="114"/>
      <c r="C38" s="115"/>
      <c r="D38" s="75"/>
      <c r="E38" s="75"/>
      <c r="F38" s="75"/>
      <c r="G38" s="87"/>
      <c r="H38" s="88">
        <v>0</v>
      </c>
      <c r="I38" s="107" t="str">
        <f t="shared" si="6"/>
        <v/>
      </c>
      <c r="J38" s="108"/>
      <c r="K38" s="89" t="str">
        <f t="shared" si="5"/>
        <v/>
      </c>
      <c r="L38" s="90" t="str">
        <f t="shared" si="4"/>
        <v/>
      </c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</row>
    <row r="39" spans="1:30" ht="19.899999999999999" customHeight="1">
      <c r="A39" s="70"/>
      <c r="B39" s="114"/>
      <c r="C39" s="115"/>
      <c r="D39" s="75"/>
      <c r="E39" s="75"/>
      <c r="F39" s="75"/>
      <c r="G39" s="87"/>
      <c r="H39" s="88">
        <v>0</v>
      </c>
      <c r="I39" s="107" t="str">
        <f t="shared" si="6"/>
        <v/>
      </c>
      <c r="J39" s="108"/>
      <c r="K39" s="89" t="str">
        <f t="shared" si="5"/>
        <v/>
      </c>
      <c r="L39" s="90" t="str">
        <f t="shared" si="4"/>
        <v/>
      </c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</row>
    <row r="40" spans="1:30" ht="19.899999999999999" customHeight="1" thickBot="1">
      <c r="A40" s="91"/>
      <c r="B40" s="140"/>
      <c r="C40" s="141"/>
      <c r="D40" s="92"/>
      <c r="E40" s="92"/>
      <c r="F40" s="92"/>
      <c r="G40" s="93"/>
      <c r="H40" s="94">
        <v>0</v>
      </c>
      <c r="I40" s="109" t="str">
        <f>IF(H40&lt;&gt;0,H40/1.13*0.13,"")</f>
        <v/>
      </c>
      <c r="J40" s="110"/>
      <c r="K40" s="95" t="str">
        <f t="shared" si="5"/>
        <v/>
      </c>
      <c r="L40" s="96" t="str">
        <f t="shared" si="4"/>
        <v/>
      </c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</row>
    <row r="41" spans="1:30" ht="20.45" customHeight="1" thickBot="1">
      <c r="A41" s="78"/>
      <c r="B41" s="139"/>
      <c r="C41" s="111"/>
      <c r="D41" s="145"/>
      <c r="E41" s="145"/>
      <c r="F41" s="145"/>
      <c r="G41" s="145"/>
      <c r="H41" s="3" t="s">
        <v>35</v>
      </c>
      <c r="I41" s="104">
        <f>SUM(I32:J40,I27:J30,I16:J25)</f>
        <v>0</v>
      </c>
      <c r="J41" s="105"/>
      <c r="K41" s="97">
        <f>SUM(K16:K40)</f>
        <v>0</v>
      </c>
      <c r="L41" s="97">
        <f>SUM(L16:L40)</f>
        <v>0</v>
      </c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</row>
    <row r="42" spans="1:30" ht="20.45" customHeight="1" thickBot="1">
      <c r="A42" s="77"/>
      <c r="B42" s="77"/>
      <c r="C42" s="77"/>
      <c r="D42" s="77"/>
      <c r="E42" s="77"/>
      <c r="F42" s="77"/>
      <c r="G42" s="77"/>
      <c r="H42" s="98"/>
      <c r="I42" s="98"/>
      <c r="J42" s="98"/>
      <c r="K42" s="3" t="s">
        <v>36</v>
      </c>
      <c r="L42" s="23">
        <v>0</v>
      </c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</row>
    <row r="43" spans="1:30" ht="20.45" customHeight="1" thickBot="1">
      <c r="A43" s="139"/>
      <c r="B43" s="152"/>
      <c r="C43" s="152"/>
      <c r="D43" s="152"/>
      <c r="E43" s="152"/>
      <c r="F43" s="152"/>
      <c r="G43" s="78"/>
      <c r="H43" s="78"/>
      <c r="I43" s="78"/>
      <c r="J43" s="78"/>
      <c r="K43" s="3" t="s">
        <v>37</v>
      </c>
      <c r="L43" s="59">
        <f>+L41-L42</f>
        <v>0</v>
      </c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</row>
    <row r="44" spans="1:30" ht="30.2" customHeight="1">
      <c r="A44" s="78"/>
      <c r="B44" s="78"/>
      <c r="C44" s="78"/>
      <c r="D44" s="78"/>
      <c r="E44" s="78"/>
      <c r="F44" s="78"/>
      <c r="G44" s="69" t="s">
        <v>38</v>
      </c>
      <c r="H44" s="78"/>
      <c r="I44" s="111"/>
      <c r="J44" s="111"/>
      <c r="K44" s="111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</row>
    <row r="45" spans="1:30" ht="30.6" customHeight="1">
      <c r="A45" s="137" t="s">
        <v>39</v>
      </c>
      <c r="B45" s="138"/>
      <c r="C45" s="138"/>
      <c r="D45" s="138"/>
      <c r="E45" s="138"/>
      <c r="F45" s="138"/>
      <c r="G45" s="78"/>
      <c r="H45" s="102" t="s">
        <v>40</v>
      </c>
      <c r="I45" s="103"/>
      <c r="J45" s="103"/>
      <c r="K45" s="103"/>
      <c r="L45" s="103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</row>
    <row r="46" spans="1:30" ht="30.6" customHeight="1">
      <c r="A46" s="153">
        <f ca="1">TODAY()</f>
        <v>44889</v>
      </c>
      <c r="B46" s="154"/>
      <c r="C46" s="154"/>
      <c r="D46" s="154"/>
      <c r="E46" s="154"/>
      <c r="F46" s="154"/>
      <c r="G46" s="78"/>
      <c r="H46" s="102" t="s">
        <v>41</v>
      </c>
      <c r="I46" s="103"/>
      <c r="J46" s="103"/>
      <c r="K46" s="103"/>
      <c r="L46" s="103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</row>
    <row r="47" spans="1:30" ht="30.6" customHeight="1">
      <c r="A47" s="146" t="s">
        <v>42</v>
      </c>
      <c r="B47" s="147"/>
      <c r="C47" s="147"/>
      <c r="D47" s="147"/>
      <c r="E47" s="147"/>
      <c r="F47" s="147"/>
      <c r="G47" s="99"/>
      <c r="H47" s="102" t="s">
        <v>43</v>
      </c>
      <c r="I47" s="106"/>
      <c r="J47" s="106"/>
      <c r="K47" s="106"/>
      <c r="L47" s="106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</row>
    <row r="48" spans="1:30" ht="30.6" customHeight="1">
      <c r="A48" s="155"/>
      <c r="B48" s="119"/>
      <c r="C48" s="119"/>
      <c r="D48" s="119"/>
      <c r="E48" s="119"/>
      <c r="F48" s="119"/>
      <c r="G48" s="78"/>
      <c r="H48" s="102" t="s">
        <v>44</v>
      </c>
      <c r="I48" s="103"/>
      <c r="J48" s="103"/>
      <c r="K48" s="103"/>
      <c r="L48" s="103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</row>
    <row r="49" spans="1:12" ht="30.6" customHeight="1">
      <c r="A49" s="146" t="s">
        <v>45</v>
      </c>
      <c r="B49" s="156"/>
      <c r="C49" s="156"/>
      <c r="D49" s="156"/>
      <c r="E49" s="156"/>
      <c r="F49" s="156"/>
      <c r="G49" s="78"/>
      <c r="H49" s="102" t="s">
        <v>46</v>
      </c>
      <c r="I49" s="103"/>
      <c r="J49" s="103"/>
      <c r="K49" s="103"/>
      <c r="L49" s="103"/>
    </row>
    <row r="50" spans="1:12" ht="30.6" customHeight="1">
      <c r="A50" s="155"/>
      <c r="B50" s="119"/>
      <c r="C50" s="119"/>
      <c r="D50" s="119"/>
      <c r="E50" s="119"/>
      <c r="F50" s="119"/>
      <c r="G50" s="78"/>
      <c r="H50" s="102" t="s">
        <v>47</v>
      </c>
      <c r="I50" s="103"/>
      <c r="J50" s="103"/>
      <c r="K50" s="103"/>
      <c r="L50" s="103"/>
    </row>
    <row r="51" spans="1:12" ht="30.6" customHeight="1">
      <c r="A51" s="146" t="s">
        <v>42</v>
      </c>
      <c r="B51" s="147"/>
      <c r="C51" s="147"/>
      <c r="D51" s="147"/>
      <c r="E51" s="147"/>
      <c r="F51" s="147"/>
      <c r="G51" s="78"/>
      <c r="H51" s="102" t="s">
        <v>48</v>
      </c>
      <c r="I51" s="103"/>
      <c r="J51" s="103"/>
      <c r="K51" s="103"/>
      <c r="L51" s="103"/>
    </row>
  </sheetData>
  <sheetProtection algorithmName="SHA-512" hashValue="GOE7bOvj3R1KIH4x/HTbHeQGEfKVy+TvSziVhJVcW5hDXWoFuAIlFUuv4NdfxcHeb8sPnjJzlOS7duJsEAj3VA==" saltValue="IFP0kN6/Rep9uh8qUV7qmw==" spinCount="100000" sheet="1" objects="1" scenarios="1"/>
  <protectedRanges>
    <protectedRange sqref="L42" name="Avance"/>
    <protectedRange sqref="B32:H40" name="Section C"/>
    <protectedRange sqref="B27:H30" name="Section B"/>
    <protectedRange sqref="B16:J25" name="Section A"/>
    <protectedRange sqref="J9:L12" name="Remboursable"/>
    <protectedRange sqref="C7:G11" name="Demandeur"/>
  </protectedRanges>
  <mergeCells count="91">
    <mergeCell ref="I37:J37"/>
    <mergeCell ref="A47:F47"/>
    <mergeCell ref="A49:F49"/>
    <mergeCell ref="C9:G9"/>
    <mergeCell ref="C10:G10"/>
    <mergeCell ref="B14:C14"/>
    <mergeCell ref="I33:J33"/>
    <mergeCell ref="I34:J34"/>
    <mergeCell ref="I35:J35"/>
    <mergeCell ref="B16:C16"/>
    <mergeCell ref="A11:B11"/>
    <mergeCell ref="B38:C38"/>
    <mergeCell ref="B39:C39"/>
    <mergeCell ref="I21:J21"/>
    <mergeCell ref="I28:J28"/>
    <mergeCell ref="B17:C17"/>
    <mergeCell ref="I18:J18"/>
    <mergeCell ref="A51:F51"/>
    <mergeCell ref="B22:C22"/>
    <mergeCell ref="H49:L49"/>
    <mergeCell ref="H50:L50"/>
    <mergeCell ref="H51:L51"/>
    <mergeCell ref="H46:L46"/>
    <mergeCell ref="I24:J24"/>
    <mergeCell ref="I25:J25"/>
    <mergeCell ref="B27:C27"/>
    <mergeCell ref="I27:J27"/>
    <mergeCell ref="A26:L26"/>
    <mergeCell ref="A43:F43"/>
    <mergeCell ref="A46:F46"/>
    <mergeCell ref="A48:F48"/>
    <mergeCell ref="A50:F50"/>
    <mergeCell ref="A12:B12"/>
    <mergeCell ref="A45:F45"/>
    <mergeCell ref="B35:C35"/>
    <mergeCell ref="B41:C41"/>
    <mergeCell ref="B23:C23"/>
    <mergeCell ref="B40:C40"/>
    <mergeCell ref="B37:C37"/>
    <mergeCell ref="B28:C28"/>
    <mergeCell ref="B29:C29"/>
    <mergeCell ref="B30:C30"/>
    <mergeCell ref="B25:C25"/>
    <mergeCell ref="B32:C32"/>
    <mergeCell ref="B33:C33"/>
    <mergeCell ref="D41:G41"/>
    <mergeCell ref="I19:J19"/>
    <mergeCell ref="I32:J32"/>
    <mergeCell ref="I20:J20"/>
    <mergeCell ref="B19:C19"/>
    <mergeCell ref="B20:C20"/>
    <mergeCell ref="I23:J23"/>
    <mergeCell ref="I29:J29"/>
    <mergeCell ref="C7:G7"/>
    <mergeCell ref="C8:G8"/>
    <mergeCell ref="I30:J30"/>
    <mergeCell ref="C11:G11"/>
    <mergeCell ref="B18:C18"/>
    <mergeCell ref="B21:C21"/>
    <mergeCell ref="I14:J14"/>
    <mergeCell ref="I17:J17"/>
    <mergeCell ref="I16:J16"/>
    <mergeCell ref="D14:F14"/>
    <mergeCell ref="A15:L15"/>
    <mergeCell ref="I22:J22"/>
    <mergeCell ref="A7:B7"/>
    <mergeCell ref="A8:B8"/>
    <mergeCell ref="A10:B10"/>
    <mergeCell ref="B24:C24"/>
    <mergeCell ref="K5:L5"/>
    <mergeCell ref="J9:L9"/>
    <mergeCell ref="J10:L10"/>
    <mergeCell ref="J11:L11"/>
    <mergeCell ref="J12:L12"/>
    <mergeCell ref="H3:J5"/>
    <mergeCell ref="V26:Y26"/>
    <mergeCell ref="AA26:AC26"/>
    <mergeCell ref="H48:L48"/>
    <mergeCell ref="I41:J41"/>
    <mergeCell ref="H45:L45"/>
    <mergeCell ref="H47:L47"/>
    <mergeCell ref="AA31:AC31"/>
    <mergeCell ref="V31:Y31"/>
    <mergeCell ref="I39:J39"/>
    <mergeCell ref="I40:J40"/>
    <mergeCell ref="I44:K44"/>
    <mergeCell ref="A31:L31"/>
    <mergeCell ref="I38:J38"/>
    <mergeCell ref="I36:J36"/>
    <mergeCell ref="B34:C34"/>
    <mergeCell ref="B36:C36"/>
  </mergeCells>
  <phoneticPr fontId="2" type="noConversion"/>
  <conditionalFormatting sqref="L16:L17">
    <cfRule type="containsText" dxfId="6" priority="7" operator="containsText" text="Inscrire TVH">
      <formula>NOT(ISERROR(SEARCH("Inscrire TVH",L16)))</formula>
    </cfRule>
  </conditionalFormatting>
  <conditionalFormatting sqref="L25">
    <cfRule type="containsText" dxfId="5" priority="6" operator="containsText" text="Inscrire TVH">
      <formula>NOT(ISERROR(SEARCH("Inscrire TVH",L25)))</formula>
    </cfRule>
  </conditionalFormatting>
  <conditionalFormatting sqref="L27:L28">
    <cfRule type="containsText" dxfId="4" priority="5" operator="containsText" text="Inscrire TVH">
      <formula>NOT(ISERROR(SEARCH("Inscrire TVH",L27)))</formula>
    </cfRule>
  </conditionalFormatting>
  <conditionalFormatting sqref="L29:L30">
    <cfRule type="containsText" dxfId="3" priority="4" operator="containsText" text="Inscrire TVH">
      <formula>NOT(ISERROR(SEARCH("Inscrire TVH",L29)))</formula>
    </cfRule>
  </conditionalFormatting>
  <conditionalFormatting sqref="L32:L39">
    <cfRule type="containsText" dxfId="2" priority="3" operator="containsText" text="Inscrire TVH">
      <formula>NOT(ISERROR(SEARCH("Inscrire TVH",L32)))</formula>
    </cfRule>
  </conditionalFormatting>
  <conditionalFormatting sqref="L40">
    <cfRule type="containsText" dxfId="1" priority="2" operator="containsText" text="Inscrire TVH">
      <formula>NOT(ISERROR(SEARCH("Inscrire TVH",L40)))</formula>
    </cfRule>
  </conditionalFormatting>
  <conditionalFormatting sqref="L18:L24">
    <cfRule type="containsText" dxfId="0" priority="1" operator="containsText" text="Inscrire TVH">
      <formula>NOT(ISERROR(SEARCH("Inscrire TVH",L18)))</formula>
    </cfRule>
  </conditionalFormatting>
  <dataValidations disablePrompts="1" count="1">
    <dataValidation allowBlank="1" showInputMessage="1" showErrorMessage="1" errorTitle="Entrez la date " error="Entrez la date tel que ceci :_x000a_1 sept 05" sqref="A32:C40 A15:A31 B16:B31 C19:C25 C27:C30" xr:uid="{00000000-0002-0000-0000-000000000000}"/>
  </dataValidations>
  <printOptions horizontalCentered="1"/>
  <pageMargins left="0.11811023622047245" right="0.11811023622047245" top="0.39370078740157483" bottom="0.39370078740157483" header="0" footer="0"/>
  <pageSetup scale="65" orientation="portrait" blackAndWhite="1" r:id="rId1"/>
  <headerFooter alignWithMargins="0">
    <oddFooter xml:space="preserve">&amp;LSelon la politique : Remboursement des dépenses - conseillers scolaires
N° du formulaire : A009-F1&amp;R Révisé le 2 septembre 2022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1" r:id="rId4" name="Check Box 27">
              <controlPr defaultSize="0" autoFill="0" autoLine="0" autoPict="0">
                <anchor moveWithCells="1">
                  <from>
                    <xdr:col>10</xdr:col>
                    <xdr:colOff>952500</xdr:colOff>
                    <xdr:row>7</xdr:row>
                    <xdr:rowOff>19050</xdr:rowOff>
                  </from>
                  <to>
                    <xdr:col>11</xdr:col>
                    <xdr:colOff>85725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6</xdr:col>
                    <xdr:colOff>228600</xdr:colOff>
                    <xdr:row>11</xdr:row>
                    <xdr:rowOff>85725</xdr:rowOff>
                  </from>
                  <to>
                    <xdr:col>6</xdr:col>
                    <xdr:colOff>504825</xdr:colOff>
                    <xdr:row>11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6" name="Check Box 23">
              <controlPr defaultSize="0" autoFill="0" autoLine="0" autoPict="0">
                <anchor moveWithCells="1">
                  <from>
                    <xdr:col>2</xdr:col>
                    <xdr:colOff>57150</xdr:colOff>
                    <xdr:row>11</xdr:row>
                    <xdr:rowOff>76200</xdr:rowOff>
                  </from>
                  <to>
                    <xdr:col>3</xdr:col>
                    <xdr:colOff>9525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7" name="Check Box 37">
              <controlPr defaultSize="0" autoFill="0" autoLine="0" autoPict="0">
                <anchor moveWithCells="1">
                  <from>
                    <xdr:col>11</xdr:col>
                    <xdr:colOff>495300</xdr:colOff>
                    <xdr:row>7</xdr:row>
                    <xdr:rowOff>19050</xdr:rowOff>
                  </from>
                  <to>
                    <xdr:col>11</xdr:col>
                    <xdr:colOff>714375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8" name="Check Box 41">
              <controlPr defaultSize="0" autoFill="0" autoLine="0" autoPict="0">
                <anchor moveWithCells="1">
                  <from>
                    <xdr:col>4</xdr:col>
                    <xdr:colOff>409575</xdr:colOff>
                    <xdr:row>11</xdr:row>
                    <xdr:rowOff>76200</xdr:rowOff>
                  </from>
                  <to>
                    <xdr:col>4</xdr:col>
                    <xdr:colOff>704850</xdr:colOff>
                    <xdr:row>12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7"/>
  <sheetViews>
    <sheetView showGridLines="0" zoomScaleNormal="100" zoomScaleSheetLayoutView="100" workbookViewId="0">
      <selection activeCell="H38" sqref="H38"/>
    </sheetView>
  </sheetViews>
  <sheetFormatPr baseColWidth="10" defaultColWidth="11.42578125" defaultRowHeight="12.75"/>
  <cols>
    <col min="1" max="1" width="23.28515625" customWidth="1"/>
    <col min="2" max="2" width="19.28515625" customWidth="1"/>
    <col min="3" max="3" width="20.7109375" customWidth="1"/>
    <col min="5" max="5" width="5.140625" customWidth="1"/>
    <col min="6" max="6" width="23.28515625" customWidth="1"/>
    <col min="7" max="7" width="19.28515625" customWidth="1"/>
    <col min="8" max="8" width="20.7109375" customWidth="1"/>
  </cols>
  <sheetData>
    <row r="1" spans="1:9" ht="24" thickBot="1">
      <c r="A1" s="71" t="s">
        <v>49</v>
      </c>
      <c r="B1" s="72"/>
      <c r="C1" s="72"/>
      <c r="D1" s="71"/>
      <c r="E1" s="72"/>
      <c r="F1" s="72"/>
      <c r="G1" s="71"/>
      <c r="H1" s="72"/>
      <c r="I1" s="73">
        <v>0.61</v>
      </c>
    </row>
    <row r="2" spans="1:9" ht="13.5" thickBot="1"/>
    <row r="3" spans="1:9" ht="13.5" thickBot="1">
      <c r="A3" s="54" t="s">
        <v>50</v>
      </c>
      <c r="B3" s="55" t="s">
        <v>51</v>
      </c>
      <c r="C3" s="56" t="s">
        <v>52</v>
      </c>
      <c r="D3" s="57" t="s">
        <v>53</v>
      </c>
      <c r="F3" s="54" t="s">
        <v>50</v>
      </c>
      <c r="G3" s="55" t="s">
        <v>51</v>
      </c>
      <c r="H3" s="56" t="s">
        <v>52</v>
      </c>
      <c r="I3" s="57" t="s">
        <v>53</v>
      </c>
    </row>
    <row r="4" spans="1:9">
      <c r="A4" s="5"/>
      <c r="B4" s="4"/>
      <c r="C4" s="6"/>
      <c r="D4" s="7"/>
      <c r="F4" s="5"/>
      <c r="G4" s="4"/>
      <c r="H4" s="6"/>
      <c r="I4" s="7"/>
    </row>
    <row r="5" spans="1:9">
      <c r="A5" s="38" t="s">
        <v>54</v>
      </c>
      <c r="B5" s="39" t="s">
        <v>55</v>
      </c>
      <c r="C5" s="40">
        <v>200</v>
      </c>
      <c r="D5" s="41">
        <f>+C5*$I$1</f>
        <v>122</v>
      </c>
      <c r="F5" s="38" t="s">
        <v>56</v>
      </c>
      <c r="G5" s="39" t="s">
        <v>57</v>
      </c>
      <c r="H5" s="40">
        <v>120</v>
      </c>
      <c r="I5" s="41">
        <f t="shared" ref="I5:I10" si="0">H5*$I$1</f>
        <v>73.2</v>
      </c>
    </row>
    <row r="6" spans="1:9">
      <c r="A6" s="38" t="s">
        <v>54</v>
      </c>
      <c r="B6" s="39" t="s">
        <v>58</v>
      </c>
      <c r="C6" s="40">
        <v>680</v>
      </c>
      <c r="D6" s="41">
        <f>+C6*$I$1</f>
        <v>414.8</v>
      </c>
      <c r="F6" s="38" t="s">
        <v>56</v>
      </c>
      <c r="G6" s="39" t="s">
        <v>59</v>
      </c>
      <c r="H6" s="40">
        <v>200</v>
      </c>
      <c r="I6" s="41">
        <f t="shared" si="0"/>
        <v>122</v>
      </c>
    </row>
    <row r="7" spans="1:9">
      <c r="A7" s="38" t="s">
        <v>54</v>
      </c>
      <c r="B7" s="39" t="s">
        <v>60</v>
      </c>
      <c r="C7" s="40">
        <v>444.47</v>
      </c>
      <c r="D7" s="41">
        <f>+C7*$I$1</f>
        <v>271.12670000000003</v>
      </c>
      <c r="F7" s="38" t="s">
        <v>56</v>
      </c>
      <c r="G7" s="39" t="s">
        <v>61</v>
      </c>
      <c r="H7" s="40">
        <v>820</v>
      </c>
      <c r="I7" s="41">
        <f t="shared" si="0"/>
        <v>500.2</v>
      </c>
    </row>
    <row r="8" spans="1:9">
      <c r="A8" s="8"/>
      <c r="B8" s="9"/>
      <c r="C8" s="10"/>
      <c r="D8" s="11"/>
      <c r="F8" s="38" t="s">
        <v>56</v>
      </c>
      <c r="G8" s="39" t="s">
        <v>62</v>
      </c>
      <c r="H8" s="40">
        <v>660</v>
      </c>
      <c r="I8" s="41">
        <f t="shared" si="0"/>
        <v>402.59999999999997</v>
      </c>
    </row>
    <row r="9" spans="1:9">
      <c r="A9" s="46" t="s">
        <v>57</v>
      </c>
      <c r="B9" s="47" t="s">
        <v>59</v>
      </c>
      <c r="C9" s="48">
        <v>80</v>
      </c>
      <c r="D9" s="49">
        <f t="shared" ref="D9:D14" si="1">C9*$I$1</f>
        <v>48.8</v>
      </c>
      <c r="F9" s="38" t="s">
        <v>56</v>
      </c>
      <c r="G9" s="39" t="s">
        <v>58</v>
      </c>
      <c r="H9" s="40">
        <v>680</v>
      </c>
      <c r="I9" s="41">
        <f t="shared" si="0"/>
        <v>414.8</v>
      </c>
    </row>
    <row r="10" spans="1:9">
      <c r="A10" s="46" t="s">
        <v>57</v>
      </c>
      <c r="B10" s="47" t="s">
        <v>61</v>
      </c>
      <c r="C10" s="48">
        <v>700</v>
      </c>
      <c r="D10" s="49">
        <f t="shared" si="1"/>
        <v>427</v>
      </c>
      <c r="F10" s="38" t="s">
        <v>56</v>
      </c>
      <c r="G10" s="39" t="s">
        <v>60</v>
      </c>
      <c r="H10" s="40">
        <v>1783</v>
      </c>
      <c r="I10" s="41">
        <f t="shared" si="0"/>
        <v>1087.6299999999999</v>
      </c>
    </row>
    <row r="11" spans="1:9">
      <c r="A11" s="46" t="s">
        <v>57</v>
      </c>
      <c r="B11" s="47" t="s">
        <v>56</v>
      </c>
      <c r="C11" s="48">
        <v>120</v>
      </c>
      <c r="D11" s="49">
        <f t="shared" si="1"/>
        <v>73.2</v>
      </c>
      <c r="F11" s="8"/>
      <c r="G11" s="9"/>
      <c r="H11" s="10"/>
      <c r="I11" s="11"/>
    </row>
    <row r="12" spans="1:9">
      <c r="A12" s="46" t="s">
        <v>57</v>
      </c>
      <c r="B12" s="47" t="s">
        <v>62</v>
      </c>
      <c r="C12" s="48">
        <v>540</v>
      </c>
      <c r="D12" s="49">
        <f t="shared" si="1"/>
        <v>329.4</v>
      </c>
      <c r="F12" s="46" t="s">
        <v>62</v>
      </c>
      <c r="G12" s="47" t="s">
        <v>57</v>
      </c>
      <c r="H12" s="48">
        <v>540</v>
      </c>
      <c r="I12" s="49">
        <f t="shared" ref="I12:I17" si="2">H12*$I$1</f>
        <v>329.4</v>
      </c>
    </row>
    <row r="13" spans="1:9">
      <c r="A13" s="46" t="s">
        <v>57</v>
      </c>
      <c r="B13" s="47" t="s">
        <v>58</v>
      </c>
      <c r="C13" s="48">
        <v>540</v>
      </c>
      <c r="D13" s="49">
        <f t="shared" si="1"/>
        <v>329.4</v>
      </c>
      <c r="F13" s="46" t="s">
        <v>62</v>
      </c>
      <c r="G13" s="47" t="s">
        <v>59</v>
      </c>
      <c r="H13" s="48">
        <v>580</v>
      </c>
      <c r="I13" s="49">
        <f t="shared" si="2"/>
        <v>353.8</v>
      </c>
    </row>
    <row r="14" spans="1:9">
      <c r="A14" s="46" t="s">
        <v>57</v>
      </c>
      <c r="B14" s="47" t="s">
        <v>60</v>
      </c>
      <c r="C14" s="48">
        <v>1654.28</v>
      </c>
      <c r="D14" s="49">
        <f t="shared" si="1"/>
        <v>1009.1107999999999</v>
      </c>
      <c r="F14" s="46" t="s">
        <v>62</v>
      </c>
      <c r="G14" s="47" t="s">
        <v>61</v>
      </c>
      <c r="H14" s="48">
        <v>160</v>
      </c>
      <c r="I14" s="49">
        <f t="shared" si="2"/>
        <v>97.6</v>
      </c>
    </row>
    <row r="15" spans="1:9">
      <c r="A15" s="8"/>
      <c r="B15" s="9"/>
      <c r="C15" s="10"/>
      <c r="D15" s="11"/>
      <c r="F15" s="46" t="s">
        <v>62</v>
      </c>
      <c r="G15" s="47" t="s">
        <v>56</v>
      </c>
      <c r="H15" s="48">
        <v>660</v>
      </c>
      <c r="I15" s="49">
        <f t="shared" si="2"/>
        <v>402.59999999999997</v>
      </c>
    </row>
    <row r="16" spans="1:9">
      <c r="A16" s="38" t="s">
        <v>55</v>
      </c>
      <c r="B16" s="39" t="s">
        <v>58</v>
      </c>
      <c r="C16" s="40">
        <v>480</v>
      </c>
      <c r="D16" s="41">
        <f>C16*$I$1</f>
        <v>292.8</v>
      </c>
      <c r="F16" s="46" t="s">
        <v>62</v>
      </c>
      <c r="G16" s="47" t="s">
        <v>58</v>
      </c>
      <c r="H16" s="48">
        <v>420</v>
      </c>
      <c r="I16" s="49">
        <f t="shared" si="2"/>
        <v>256.2</v>
      </c>
    </row>
    <row r="17" spans="1:9">
      <c r="A17" s="38" t="s">
        <v>55</v>
      </c>
      <c r="B17" s="39" t="s">
        <v>54</v>
      </c>
      <c r="C17" s="40">
        <v>200</v>
      </c>
      <c r="D17" s="41">
        <f>C17*$I$1</f>
        <v>122</v>
      </c>
      <c r="F17" s="46" t="s">
        <v>62</v>
      </c>
      <c r="G17" s="47" t="s">
        <v>60</v>
      </c>
      <c r="H17" s="48">
        <v>1534.45</v>
      </c>
      <c r="I17" s="49">
        <f t="shared" si="2"/>
        <v>936.0145</v>
      </c>
    </row>
    <row r="18" spans="1:9">
      <c r="A18" s="38" t="s">
        <v>55</v>
      </c>
      <c r="B18" s="39" t="s">
        <v>60</v>
      </c>
      <c r="C18" s="40">
        <v>646.79999999999995</v>
      </c>
      <c r="D18" s="41">
        <f>C18*$I$1</f>
        <v>394.54799999999994</v>
      </c>
      <c r="F18" s="8"/>
      <c r="G18" s="9"/>
      <c r="H18" s="10"/>
      <c r="I18" s="11"/>
    </row>
    <row r="19" spans="1:9">
      <c r="A19" s="8"/>
      <c r="B19" s="9"/>
      <c r="C19" s="10"/>
      <c r="D19" s="11"/>
      <c r="F19" s="38" t="s">
        <v>58</v>
      </c>
      <c r="G19" s="39" t="s">
        <v>54</v>
      </c>
      <c r="H19" s="40">
        <v>680</v>
      </c>
      <c r="I19" s="41">
        <f t="shared" ref="I19:I26" si="3">H19*$I$1</f>
        <v>414.8</v>
      </c>
    </row>
    <row r="20" spans="1:9">
      <c r="A20" s="46" t="s">
        <v>59</v>
      </c>
      <c r="B20" s="47" t="s">
        <v>57</v>
      </c>
      <c r="C20" s="48">
        <v>80</v>
      </c>
      <c r="D20" s="49">
        <f t="shared" ref="D20:D25" si="4">C20*$I$1</f>
        <v>48.8</v>
      </c>
      <c r="F20" s="38" t="s">
        <v>58</v>
      </c>
      <c r="G20" s="39" t="s">
        <v>57</v>
      </c>
      <c r="H20" s="40">
        <v>540</v>
      </c>
      <c r="I20" s="41">
        <f t="shared" si="3"/>
        <v>329.4</v>
      </c>
    </row>
    <row r="21" spans="1:9">
      <c r="A21" s="46" t="s">
        <v>59</v>
      </c>
      <c r="B21" s="47" t="s">
        <v>61</v>
      </c>
      <c r="C21" s="48">
        <v>760</v>
      </c>
      <c r="D21" s="49">
        <f t="shared" si="4"/>
        <v>463.59999999999997</v>
      </c>
      <c r="F21" s="38" t="s">
        <v>58</v>
      </c>
      <c r="G21" s="39" t="s">
        <v>55</v>
      </c>
      <c r="H21" s="40">
        <v>480</v>
      </c>
      <c r="I21" s="41">
        <f t="shared" si="3"/>
        <v>292.8</v>
      </c>
    </row>
    <row r="22" spans="1:9">
      <c r="A22" s="46" t="s">
        <v>59</v>
      </c>
      <c r="B22" s="47" t="s">
        <v>56</v>
      </c>
      <c r="C22" s="48">
        <v>200</v>
      </c>
      <c r="D22" s="49">
        <f t="shared" si="4"/>
        <v>122</v>
      </c>
      <c r="F22" s="38" t="s">
        <v>58</v>
      </c>
      <c r="G22" s="39" t="s">
        <v>59</v>
      </c>
      <c r="H22" s="40">
        <v>600</v>
      </c>
      <c r="I22" s="41">
        <f t="shared" si="3"/>
        <v>366</v>
      </c>
    </row>
    <row r="23" spans="1:9">
      <c r="A23" s="46" t="s">
        <v>59</v>
      </c>
      <c r="B23" s="47" t="s">
        <v>62</v>
      </c>
      <c r="C23" s="48">
        <v>580</v>
      </c>
      <c r="D23" s="49">
        <f t="shared" si="4"/>
        <v>353.8</v>
      </c>
      <c r="F23" s="38" t="s">
        <v>58</v>
      </c>
      <c r="G23" s="39" t="s">
        <v>61</v>
      </c>
      <c r="H23" s="40">
        <v>580</v>
      </c>
      <c r="I23" s="41">
        <f t="shared" si="3"/>
        <v>353.8</v>
      </c>
    </row>
    <row r="24" spans="1:9">
      <c r="A24" s="46" t="s">
        <v>59</v>
      </c>
      <c r="B24" s="47" t="s">
        <v>58</v>
      </c>
      <c r="C24" s="48">
        <v>600</v>
      </c>
      <c r="D24" s="49">
        <f t="shared" si="4"/>
        <v>366</v>
      </c>
      <c r="F24" s="38" t="s">
        <v>58</v>
      </c>
      <c r="G24" s="39" t="s">
        <v>56</v>
      </c>
      <c r="H24" s="40">
        <v>680</v>
      </c>
      <c r="I24" s="41">
        <f t="shared" si="3"/>
        <v>414.8</v>
      </c>
    </row>
    <row r="25" spans="1:9">
      <c r="A25" s="46" t="s">
        <v>59</v>
      </c>
      <c r="B25" s="47" t="s">
        <v>60</v>
      </c>
      <c r="C25" s="48">
        <v>1709.54</v>
      </c>
      <c r="D25" s="49">
        <f t="shared" si="4"/>
        <v>1042.8193999999999</v>
      </c>
      <c r="F25" s="38" t="s">
        <v>58</v>
      </c>
      <c r="G25" s="39" t="s">
        <v>62</v>
      </c>
      <c r="H25" s="40">
        <v>420</v>
      </c>
      <c r="I25" s="41">
        <f t="shared" si="3"/>
        <v>256.2</v>
      </c>
    </row>
    <row r="26" spans="1:9">
      <c r="A26" s="8"/>
      <c r="B26" s="9"/>
      <c r="C26" s="10"/>
      <c r="D26" s="11"/>
      <c r="F26" s="38" t="s">
        <v>58</v>
      </c>
      <c r="G26" s="39" t="s">
        <v>60</v>
      </c>
      <c r="H26" s="40">
        <v>1116.53</v>
      </c>
      <c r="I26" s="41">
        <f t="shared" si="3"/>
        <v>681.08330000000001</v>
      </c>
    </row>
    <row r="27" spans="1:9">
      <c r="A27" s="38" t="s">
        <v>61</v>
      </c>
      <c r="B27" s="39" t="s">
        <v>57</v>
      </c>
      <c r="C27" s="40">
        <v>700</v>
      </c>
      <c r="D27" s="41">
        <f>+C27*$I$1</f>
        <v>427</v>
      </c>
      <c r="F27" s="8"/>
      <c r="G27" s="9"/>
      <c r="H27" s="10"/>
      <c r="I27" s="12"/>
    </row>
    <row r="28" spans="1:9">
      <c r="A28" s="38" t="s">
        <v>61</v>
      </c>
      <c r="B28" s="39" t="s">
        <v>59</v>
      </c>
      <c r="C28" s="40">
        <v>760</v>
      </c>
      <c r="D28" s="41">
        <f>+C28*$I$1</f>
        <v>463.59999999999997</v>
      </c>
      <c r="F28" s="46" t="s">
        <v>60</v>
      </c>
      <c r="G28" s="47" t="s">
        <v>58</v>
      </c>
      <c r="H28" s="48">
        <v>1116.53</v>
      </c>
      <c r="I28" s="49">
        <f t="shared" ref="I28:I35" si="5">H28*$I$1</f>
        <v>681.08330000000001</v>
      </c>
    </row>
    <row r="29" spans="1:9">
      <c r="A29" s="38" t="s">
        <v>61</v>
      </c>
      <c r="B29" s="39" t="s">
        <v>56</v>
      </c>
      <c r="C29" s="40">
        <v>820</v>
      </c>
      <c r="D29" s="41">
        <f>+C29*$I$1</f>
        <v>500.2</v>
      </c>
      <c r="F29" s="46" t="s">
        <v>60</v>
      </c>
      <c r="G29" s="47" t="s">
        <v>54</v>
      </c>
      <c r="H29" s="48">
        <v>444.47</v>
      </c>
      <c r="I29" s="49">
        <f t="shared" si="5"/>
        <v>271.12670000000003</v>
      </c>
    </row>
    <row r="30" spans="1:9">
      <c r="A30" s="38" t="s">
        <v>61</v>
      </c>
      <c r="B30" s="39" t="s">
        <v>62</v>
      </c>
      <c r="C30" s="40">
        <v>160</v>
      </c>
      <c r="D30" s="41">
        <f>+C30*$I$1</f>
        <v>97.6</v>
      </c>
      <c r="F30" s="46" t="s">
        <v>60</v>
      </c>
      <c r="G30" s="47" t="s">
        <v>57</v>
      </c>
      <c r="H30" s="48">
        <v>1654.28</v>
      </c>
      <c r="I30" s="49">
        <f t="shared" si="5"/>
        <v>1009.1107999999999</v>
      </c>
    </row>
    <row r="31" spans="1:9">
      <c r="A31" s="38" t="s">
        <v>61</v>
      </c>
      <c r="B31" s="39" t="s">
        <v>58</v>
      </c>
      <c r="C31" s="40">
        <v>580</v>
      </c>
      <c r="D31" s="41">
        <f>+C31*$I$1</f>
        <v>353.8</v>
      </c>
      <c r="F31" s="46" t="s">
        <v>60</v>
      </c>
      <c r="G31" s="47" t="s">
        <v>59</v>
      </c>
      <c r="H31" s="48">
        <v>1709.54</v>
      </c>
      <c r="I31" s="49">
        <f t="shared" si="5"/>
        <v>1042.8193999999999</v>
      </c>
    </row>
    <row r="32" spans="1:9" ht="13.5" thickBot="1">
      <c r="A32" s="42" t="s">
        <v>61</v>
      </c>
      <c r="B32" s="43" t="s">
        <v>60</v>
      </c>
      <c r="C32" s="44">
        <v>1700.37</v>
      </c>
      <c r="D32" s="45">
        <f>C32*$I$1</f>
        <v>1037.2257</v>
      </c>
      <c r="F32" s="46" t="s">
        <v>60</v>
      </c>
      <c r="G32" s="47" t="s">
        <v>55</v>
      </c>
      <c r="H32" s="48">
        <v>646.79999999999995</v>
      </c>
      <c r="I32" s="49">
        <f t="shared" si="5"/>
        <v>394.54799999999994</v>
      </c>
    </row>
    <row r="33" spans="6:9">
      <c r="F33" s="46" t="s">
        <v>60</v>
      </c>
      <c r="G33" s="47" t="s">
        <v>56</v>
      </c>
      <c r="H33" s="48">
        <v>1783</v>
      </c>
      <c r="I33" s="49">
        <f t="shared" si="5"/>
        <v>1087.6299999999999</v>
      </c>
    </row>
    <row r="34" spans="6:9">
      <c r="F34" s="46" t="s">
        <v>60</v>
      </c>
      <c r="G34" s="47" t="s">
        <v>61</v>
      </c>
      <c r="H34" s="48">
        <v>1700.37</v>
      </c>
      <c r="I34" s="49">
        <f t="shared" si="5"/>
        <v>1037.2257</v>
      </c>
    </row>
    <row r="35" spans="6:9" ht="13.5" thickBot="1">
      <c r="F35" s="50" t="s">
        <v>60</v>
      </c>
      <c r="G35" s="51" t="s">
        <v>62</v>
      </c>
      <c r="H35" s="52">
        <v>1534.45</v>
      </c>
      <c r="I35" s="53">
        <f t="shared" si="5"/>
        <v>936.0145</v>
      </c>
    </row>
    <row r="36" spans="6:9">
      <c r="F36" s="36"/>
      <c r="G36" s="13"/>
      <c r="H36" s="14"/>
      <c r="I36" s="15"/>
    </row>
    <row r="37" spans="6:9">
      <c r="F37" s="37" t="s">
        <v>63</v>
      </c>
    </row>
  </sheetData>
  <sheetProtection algorithmName="SHA-512" hashValue="4R5Cww2zlBcTJEc1gKNMBti0cSVE8lhScvnfJ5aLLAygVK8L5RdG/Q/VwoaC0BK5y/JdF42VxtOkfb/lsxtznA==" saltValue="klvclaILli01m/29kjHAfg==" spinCount="100000" sheet="1" objects="1" scenarios="1"/>
  <phoneticPr fontId="2" type="noConversion"/>
  <printOptions horizontalCentered="1"/>
  <pageMargins left="0.11811023622047245" right="0.11811023622047245" top="0.39370078740157483" bottom="0.39370078740157483" header="0" footer="0"/>
  <pageSetup scale="64" orientation="landscape" r:id="rId1"/>
  <headerFooter alignWithMargins="0">
    <oddFooter xml:space="preserve">&amp;LSelon la politique : Remboursement des dépenses - conseillers scolaires
N° du formulaire : A009-F1&amp;R Révisé le 1&amp;Xer&amp;X décembre 2018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Remboursement</vt:lpstr>
      <vt:lpstr>Kilométrage</vt:lpstr>
      <vt:lpstr>Remboursement!Zone_d_impression</vt:lpstr>
    </vt:vector>
  </TitlesOfParts>
  <Manager/>
  <Company>CSDC des Aurores boreales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lroy</dc:creator>
  <cp:keywords/>
  <dc:description/>
  <cp:lastModifiedBy>Genevieve Beauce</cp:lastModifiedBy>
  <cp:revision/>
  <dcterms:created xsi:type="dcterms:W3CDTF">2005-09-01T17:08:29Z</dcterms:created>
  <dcterms:modified xsi:type="dcterms:W3CDTF">2022-11-24T14:40:39Z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